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Peter\Dropbox\09 DQMS Nomenkader\05 DQ Maturity Scan\"/>
    </mc:Choice>
  </mc:AlternateContent>
  <xr:revisionPtr revIDLastSave="0" documentId="13_ncr:1_{39698B69-5831-49E0-A504-3A8A9427A0EB}" xr6:coauthVersionLast="47" xr6:coauthVersionMax="47" xr10:uidLastSave="{00000000-0000-0000-0000-000000000000}"/>
  <bookViews>
    <workbookView xWindow="55380" yWindow="1515" windowWidth="25020" windowHeight="15345" xr2:uid="{00000000-000D-0000-FFFF-FFFF00000000}"/>
  </bookViews>
  <sheets>
    <sheet name="Voorblad" sheetId="7" r:id="rId1"/>
    <sheet name="Definities en Niveaus" sheetId="5" r:id="rId2"/>
    <sheet name="Assessment" sheetId="1" r:id="rId3"/>
    <sheet name="Resultaat" sheetId="6" r:id="rId4"/>
    <sheet name="Scores" sheetId="4" state="hidden" r:id="rId5"/>
  </sheets>
  <definedNames>
    <definedName name="_xlnm._FilterDatabase" localSheetId="2" hidden="1">Assessment!$A$2:$G$27</definedName>
    <definedName name="_xlnm._FilterDatabase" localSheetId="3" hidden="1">Resultaat!$A$2:$D$27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3" i="1"/>
  <c r="G12" i="1"/>
  <c r="G5" i="1"/>
  <c r="G13" i="1"/>
  <c r="G11" i="1"/>
  <c r="G10" i="1"/>
  <c r="G27" i="1"/>
  <c r="G26" i="1"/>
  <c r="G25" i="1"/>
  <c r="G4" i="1"/>
  <c r="G24" i="1"/>
  <c r="G23" i="1"/>
  <c r="G22" i="1"/>
  <c r="G21" i="1"/>
  <c r="G20" i="1"/>
  <c r="G9" i="1"/>
  <c r="G8" i="1"/>
  <c r="G7" i="1"/>
  <c r="G15" i="1"/>
  <c r="G6" i="1"/>
  <c r="G19" i="1"/>
  <c r="G18" i="1"/>
  <c r="G17" i="1"/>
  <c r="G16" i="1"/>
  <c r="F14" i="1"/>
  <c r="D12" i="6" s="1"/>
  <c r="F3" i="1"/>
  <c r="D25" i="6" s="1"/>
  <c r="F12" i="1"/>
  <c r="D26" i="6" s="1"/>
  <c r="F5" i="1"/>
  <c r="D10" i="6" s="1"/>
  <c r="F13" i="1"/>
  <c r="D8" i="6" s="1"/>
  <c r="F11" i="1"/>
  <c r="D27" i="6" s="1"/>
  <c r="E10" i="6" s="1"/>
  <c r="F10" i="1"/>
  <c r="D4" i="6" s="1"/>
  <c r="F27" i="1"/>
  <c r="D24" i="6" s="1"/>
  <c r="F26" i="1"/>
  <c r="D20" i="6" s="1"/>
  <c r="F25" i="1"/>
  <c r="D9" i="6" s="1"/>
  <c r="F4" i="1"/>
  <c r="D3" i="6" s="1"/>
  <c r="F24" i="1"/>
  <c r="D11" i="6" s="1"/>
  <c r="F23" i="1"/>
  <c r="D7" i="6" s="1"/>
  <c r="F22" i="1"/>
  <c r="D22" i="6" s="1"/>
  <c r="F21" i="1"/>
  <c r="D17" i="6" s="1"/>
  <c r="F20" i="1"/>
  <c r="D19" i="6" s="1"/>
  <c r="F9" i="1"/>
  <c r="D16" i="6" s="1"/>
  <c r="F8" i="1"/>
  <c r="D6" i="6" s="1"/>
  <c r="F7" i="1"/>
  <c r="D5" i="6" s="1"/>
  <c r="F15" i="1"/>
  <c r="D18" i="6" s="1"/>
  <c r="F6" i="1"/>
  <c r="D15" i="6" s="1"/>
  <c r="F19" i="1"/>
  <c r="D13" i="6" s="1"/>
  <c r="F18" i="1"/>
  <c r="D21" i="6" s="1"/>
  <c r="E15" i="6" s="1"/>
  <c r="F17" i="1"/>
  <c r="D14" i="6" s="1"/>
  <c r="F16" i="1"/>
  <c r="D23" i="6" s="1"/>
  <c r="E7" i="6" l="1"/>
  <c r="E25" i="6"/>
  <c r="E18" i="6"/>
  <c r="E12" i="6"/>
  <c r="E20" i="6"/>
  <c r="E23" i="6"/>
  <c r="E24" i="6"/>
  <c r="E21" i="6"/>
  <c r="E5" i="6"/>
  <c r="E8" i="6"/>
  <c r="E6" i="6"/>
  <c r="E14" i="6"/>
  <c r="E27" i="6"/>
  <c r="E11" i="6"/>
  <c r="E4" i="6"/>
  <c r="E3" i="6"/>
  <c r="E16" i="6"/>
  <c r="E17" i="6"/>
  <c r="E13" i="6"/>
  <c r="E9" i="6"/>
  <c r="E19" i="6"/>
  <c r="E22" i="6"/>
  <c r="E26" i="6"/>
  <c r="H4" i="6"/>
  <c r="H3" i="6"/>
  <c r="E14" i="1"/>
  <c r="E3" i="1"/>
  <c r="E12" i="1"/>
  <c r="E5" i="1"/>
  <c r="E13" i="1"/>
  <c r="E11" i="1"/>
  <c r="E10" i="1"/>
  <c r="E27" i="1"/>
  <c r="E26" i="1"/>
  <c r="E25" i="1"/>
  <c r="E4" i="1"/>
  <c r="E24" i="1"/>
  <c r="E23" i="1"/>
  <c r="E22" i="1"/>
  <c r="E21" i="1"/>
  <c r="E20" i="1"/>
  <c r="E9" i="1"/>
  <c r="E8" i="1"/>
  <c r="E7" i="1"/>
  <c r="E15" i="1"/>
  <c r="E6" i="1"/>
  <c r="E19" i="1"/>
  <c r="E18" i="1"/>
  <c r="E17" i="1"/>
  <c r="E16" i="1"/>
  <c r="H5" i="6" l="1"/>
</calcChain>
</file>

<file path=xl/sharedStrings.xml><?xml version="1.0" encoding="utf-8"?>
<sst xmlns="http://schemas.openxmlformats.org/spreadsheetml/2006/main" count="138" uniqueCount="75">
  <si>
    <t>Gelicenseerd onder Creative Commons Naamsvermelding 4.0 Internationaal licentie (CC BY 4.0)</t>
  </si>
  <si>
    <t xml:space="preserve">Data Quality Maturity Assessment </t>
  </si>
  <si>
    <t>Definitie Belang van element</t>
  </si>
  <si>
    <t>Belang Niveau</t>
  </si>
  <si>
    <t>Definitie Data Quality Maturity niveaus van element</t>
  </si>
  <si>
    <t>Huidig Niveau</t>
  </si>
  <si>
    <t>Gewenst Niveau</t>
  </si>
  <si>
    <t>Belang van element is onbekend</t>
  </si>
  <si>
    <t>Onbekend</t>
  </si>
  <si>
    <t>Element heeft geheel geen belang</t>
  </si>
  <si>
    <t>Er is nog geheel geen ontwikkeling</t>
  </si>
  <si>
    <t>Element heeft zeer gering belang</t>
  </si>
  <si>
    <r>
      <rPr>
        <b/>
        <sz val="11"/>
        <color theme="1"/>
        <rFont val="Calibri"/>
        <family val="2"/>
        <scheme val="minor"/>
      </rPr>
      <t>INITIEEL</t>
    </r>
    <r>
      <rPr>
        <sz val="11"/>
        <color theme="1"/>
        <rFont val="Calibri"/>
        <family val="2"/>
        <charset val="1"/>
        <scheme val="minor"/>
      </rPr>
      <t xml:space="preserve">
Er begint bewustwording te ontstaan
Oplossingen zijn lokaal
Niet geborgd: ad hoc, onvoorspelbaar</t>
    </r>
  </si>
  <si>
    <t>Element heeft enigszins belang</t>
  </si>
  <si>
    <r>
      <rPr>
        <b/>
        <sz val="11"/>
        <color theme="1"/>
        <rFont val="Calibri"/>
        <family val="2"/>
        <scheme val="minor"/>
      </rPr>
      <t>HERHAALBAAR</t>
    </r>
    <r>
      <rPr>
        <sz val="11"/>
        <color theme="1"/>
        <rFont val="Calibri"/>
        <family val="2"/>
        <charset val="1"/>
        <scheme val="minor"/>
      </rPr>
      <t xml:space="preserve">
Reactief/probleemoplossend denken
Weinig kennisdeling tussen afdelingen
Geborgd in mensen</t>
    </r>
  </si>
  <si>
    <t>Element heeft belang</t>
  </si>
  <si>
    <r>
      <rPr>
        <b/>
        <sz val="11"/>
        <color theme="1"/>
        <rFont val="Calibri"/>
        <family val="2"/>
        <scheme val="minor"/>
      </rPr>
      <t>GEDEFINIEERD</t>
    </r>
    <r>
      <rPr>
        <sz val="11"/>
        <color theme="1"/>
        <rFont val="Calibri"/>
        <family val="2"/>
        <charset val="1"/>
        <scheme val="minor"/>
      </rPr>
      <t xml:space="preserve">
Preventief/probleemvoorkomend denken
Samenwerking tussen afdelingen
Geborgd in processen</t>
    </r>
  </si>
  <si>
    <t>Element heeft veel belang</t>
  </si>
  <si>
    <r>
      <rPr>
        <b/>
        <sz val="11"/>
        <color theme="1"/>
        <rFont val="Calibri"/>
        <family val="2"/>
        <scheme val="minor"/>
      </rPr>
      <t>AANTOONBAAR</t>
    </r>
    <r>
      <rPr>
        <sz val="11"/>
        <color theme="1"/>
        <rFont val="Calibri"/>
        <family val="2"/>
        <charset val="1"/>
        <scheme val="minor"/>
      </rPr>
      <t xml:space="preserve">
Meten en monitoren
Samenwerking en feedback georganiseerd
Geborgd in besturing</t>
    </r>
  </si>
  <si>
    <t>Element heeft uiterst veel belang</t>
  </si>
  <si>
    <r>
      <rPr>
        <b/>
        <sz val="11"/>
        <color theme="1"/>
        <rFont val="Calibri"/>
        <family val="2"/>
        <scheme val="minor"/>
      </rPr>
      <t>GEBORGD</t>
    </r>
    <r>
      <rPr>
        <sz val="11"/>
        <color theme="1"/>
        <rFont val="Calibri"/>
        <family val="2"/>
        <charset val="1"/>
        <scheme val="minor"/>
      </rPr>
      <t xml:space="preserve">
Effectief en continu verbeterend
Borging over afdelingen heen
Geborgd in cultuur: de organisatie ziet data als asset</t>
    </r>
  </si>
  <si>
    <t>INPUT NIVEAU</t>
  </si>
  <si>
    <t>BEREKEND</t>
  </si>
  <si>
    <t>Element (klik op de link voor meer info)</t>
  </si>
  <si>
    <t>Gewenst Niveau - Huidig Niveau</t>
  </si>
  <si>
    <t>Belang Niveau x Huidig Niveau</t>
  </si>
  <si>
    <t>Belang Niveau x Gewenst Niveau</t>
  </si>
  <si>
    <t>Opmerkingen / Toelichting</t>
  </si>
  <si>
    <t>Leadership</t>
  </si>
  <si>
    <t>Data quality policy</t>
  </si>
  <si>
    <t>Roles and responsibilities</t>
  </si>
  <si>
    <t>Data quality objectives</t>
  </si>
  <si>
    <t>Awareness of data quality</t>
  </si>
  <si>
    <t>Metadata</t>
  </si>
  <si>
    <t>Critical data elements</t>
  </si>
  <si>
    <t>Data quality rules</t>
  </si>
  <si>
    <t>Data suppliers</t>
  </si>
  <si>
    <t>Data lineage</t>
  </si>
  <si>
    <t>Data cleansing</t>
  </si>
  <si>
    <t>Monitoring Data Quality</t>
  </si>
  <si>
    <t>Internal audit</t>
  </si>
  <si>
    <t>Management review</t>
  </si>
  <si>
    <t>Categorie</t>
  </si>
  <si>
    <t>Sub-categorie</t>
  </si>
  <si>
    <t>Belang Niveau x (Gewenst Niveau - Huidig Niveau)</t>
  </si>
  <si>
    <t>Opmerking</t>
  </si>
  <si>
    <t>Gewogen Gemiddelde score Data Quality Maturity</t>
  </si>
  <si>
    <t>Tactical</t>
  </si>
  <si>
    <t>Processes</t>
  </si>
  <si>
    <t>Operational</t>
  </si>
  <si>
    <t>Data Quality Improvement</t>
  </si>
  <si>
    <t>Analysis</t>
  </si>
  <si>
    <t>Gewenst Niveau minus Huidig Niveau</t>
  </si>
  <si>
    <t>Stakeholders</t>
  </si>
  <si>
    <t>Strategic</t>
  </si>
  <si>
    <t>People</t>
  </si>
  <si>
    <t>Belang/Huidig/Gwenst</t>
  </si>
  <si>
    <t>Context</t>
  </si>
  <si>
    <t>adfasdf</t>
  </si>
  <si>
    <t>Roles and responsiblities</t>
  </si>
  <si>
    <t>Risk</t>
  </si>
  <si>
    <t>Competence of staff</t>
  </si>
  <si>
    <t>Data quality communication</t>
  </si>
  <si>
    <t>Documented information</t>
  </si>
  <si>
    <t>Data process</t>
  </si>
  <si>
    <t>Data model</t>
  </si>
  <si>
    <t>Data quality analysis</t>
  </si>
  <si>
    <t>Data quality monitoring</t>
  </si>
  <si>
    <t>Data quality issues</t>
  </si>
  <si>
    <t>Improvement action</t>
  </si>
  <si>
    <t>Risks</t>
  </si>
  <si>
    <t>Data quality communictation</t>
  </si>
  <si>
    <t>Element dat gemanged moet worden</t>
  </si>
  <si>
    <t>Belang Niveau (gewicht)</t>
  </si>
  <si>
    <t>v2.7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</si>
</sst>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charset val="1"/>
      <scheme val="minor"/>
    </font>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1"/>
      <color rgb="FF000000"/>
      <name val="Calibri"/>
      <family val="2"/>
      <charset val="1"/>
    </font>
    <font>
      <i/>
      <sz val="10"/>
      <color rgb="FF000000"/>
      <name val="Calibri"/>
      <family val="2"/>
    </font>
    <font>
      <sz val="28"/>
      <color rgb="FF000000"/>
      <name val="Calibri"/>
      <family val="2"/>
      <charset val="1"/>
    </font>
    <font>
      <sz val="12"/>
      <color rgb="FF000000"/>
      <name val="Calibri"/>
      <family val="2"/>
    </font>
    <font>
      <sz val="14"/>
      <color rgb="FF000000"/>
      <name val="Calibri"/>
      <family val="2"/>
      <charset val="1"/>
    </font>
    <font>
      <b/>
      <sz val="11"/>
      <color theme="0"/>
      <name val="Calibri"/>
      <family val="2"/>
      <scheme val="minor"/>
    </font>
    <font>
      <sz val="11"/>
      <color rgb="FFFF0000"/>
      <name val="Calibri"/>
      <family val="2"/>
      <scheme val="minor"/>
    </font>
    <font>
      <sz val="11"/>
      <name val="Calibri"/>
      <family val="2"/>
      <scheme val="minor"/>
    </font>
    <font>
      <u/>
      <sz val="11"/>
      <color theme="10"/>
      <name val="Calibri"/>
      <family val="2"/>
      <charset val="1"/>
      <scheme val="minor"/>
    </font>
  </fonts>
  <fills count="11">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66FF"/>
        <bgColor indexed="64"/>
      </patternFill>
    </fill>
    <fill>
      <patternFill patternType="solid">
        <fgColor rgb="FF0033CC"/>
        <bgColor indexed="64"/>
      </patternFill>
    </fill>
    <fill>
      <patternFill patternType="solid">
        <fgColor rgb="FF3399FF"/>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s>
  <cellStyleXfs count="3">
    <xf numFmtId="0" fontId="0" fillId="0" borderId="0"/>
    <xf numFmtId="0" fontId="5" fillId="0" borderId="0"/>
    <xf numFmtId="0" fontId="13" fillId="0" borderId="0" applyNumberFormat="0" applyFill="0" applyBorder="0" applyAlignment="0" applyProtection="0"/>
  </cellStyleXfs>
  <cellXfs count="63">
    <xf numFmtId="0" fontId="0" fillId="0" borderId="0" xfId="0"/>
    <xf numFmtId="2" fontId="0" fillId="0" borderId="0" xfId="0" applyNumberForma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left" vertical="center"/>
    </xf>
    <xf numFmtId="0" fontId="0" fillId="0" borderId="0" xfId="0" applyAlignment="1">
      <alignment horizontal="center" vertical="center"/>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3" fillId="0" borderId="1" xfId="0" applyFont="1" applyBorder="1"/>
    <xf numFmtId="0" fontId="3" fillId="4" borderId="1" xfId="0" applyFont="1" applyFill="1" applyBorder="1" applyAlignment="1">
      <alignment horizontal="center" vertical="center"/>
    </xf>
    <xf numFmtId="0" fontId="2" fillId="0" borderId="1" xfId="0" applyFont="1" applyBorder="1" applyAlignment="1">
      <alignment horizontal="left" vertical="center" wrapText="1"/>
    </xf>
    <xf numFmtId="0" fontId="3" fillId="5" borderId="1" xfId="0" applyFont="1" applyFill="1" applyBorder="1" applyAlignment="1">
      <alignment horizontal="center" vertical="center"/>
    </xf>
    <xf numFmtId="0" fontId="3" fillId="6" borderId="1" xfId="0" applyFont="1" applyFill="1" applyBorder="1" applyAlignment="1">
      <alignment horizontal="center" vertical="center"/>
    </xf>
    <xf numFmtId="0" fontId="2" fillId="0" borderId="1" xfId="0" applyFont="1" applyBorder="1" applyAlignment="1">
      <alignment wrapText="1"/>
    </xf>
    <xf numFmtId="0" fontId="3" fillId="9" borderId="1" xfId="0" applyFont="1" applyFill="1" applyBorder="1" applyAlignment="1">
      <alignment horizontal="center" vertical="center"/>
    </xf>
    <xf numFmtId="0" fontId="4" fillId="0" borderId="1" xfId="0" applyFont="1" applyBorder="1" applyAlignment="1">
      <alignment horizontal="lef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5" fillId="0" borderId="0" xfId="1"/>
    <xf numFmtId="0" fontId="6" fillId="0" borderId="0" xfId="1" applyFont="1" applyAlignment="1">
      <alignment vertical="top"/>
    </xf>
    <xf numFmtId="0" fontId="5" fillId="0" borderId="0" xfId="1" applyAlignment="1">
      <alignment horizontal="right"/>
    </xf>
    <xf numFmtId="0" fontId="7" fillId="0" borderId="0" xfId="1" applyFont="1"/>
    <xf numFmtId="0" fontId="8" fillId="0" borderId="0" xfId="1" applyFont="1" applyAlignment="1">
      <alignment horizontal="left" wrapText="1"/>
    </xf>
    <xf numFmtId="0" fontId="9" fillId="0" borderId="0" xfId="1" applyFont="1"/>
    <xf numFmtId="0" fontId="5" fillId="0" borderId="0" xfId="1" quotePrefix="1"/>
    <xf numFmtId="0" fontId="3" fillId="3" borderId="8" xfId="0" applyFont="1" applyFill="1" applyBorder="1" applyAlignment="1">
      <alignment vertical="center"/>
    </xf>
    <xf numFmtId="0" fontId="3" fillId="3" borderId="9" xfId="0" applyFont="1" applyFill="1" applyBorder="1" applyAlignment="1">
      <alignment vertical="center"/>
    </xf>
    <xf numFmtId="0" fontId="3" fillId="2" borderId="1" xfId="0" applyFont="1" applyFill="1" applyBorder="1" applyAlignment="1">
      <alignment horizontal="left" vertical="center" wrapText="1"/>
    </xf>
    <xf numFmtId="0" fontId="10" fillId="8" borderId="1" xfId="0" applyFont="1" applyFill="1" applyBorder="1" applyAlignment="1">
      <alignment horizontal="center" vertical="center"/>
    </xf>
    <xf numFmtId="0" fontId="10" fillId="7" borderId="1" xfId="0" applyFont="1" applyFill="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2" fillId="0" borderId="0" xfId="0" applyFont="1" applyAlignment="1">
      <alignment horizontal="left" vertical="center" wrapText="1"/>
    </xf>
    <xf numFmtId="0" fontId="11" fillId="0" borderId="0" xfId="0" applyFont="1" applyAlignment="1">
      <alignment horizontal="left" vertical="center" wrapText="1"/>
    </xf>
    <xf numFmtId="0" fontId="3" fillId="0" borderId="0" xfId="0" applyFont="1" applyAlignment="1">
      <alignment vertical="center" wrapText="1"/>
    </xf>
    <xf numFmtId="0" fontId="3" fillId="3" borderId="1" xfId="0" applyFont="1" applyFill="1" applyBorder="1" applyAlignment="1">
      <alignment vertical="center" wrapText="1"/>
    </xf>
    <xf numFmtId="0" fontId="4" fillId="0" borderId="1" xfId="0" applyFont="1" applyBorder="1" applyAlignment="1">
      <alignment horizontal="center" vertical="center"/>
    </xf>
    <xf numFmtId="0" fontId="13" fillId="0" borderId="2" xfId="2" applyFill="1" applyBorder="1" applyAlignment="1">
      <alignment horizontal="left" vertical="center" wrapText="1"/>
    </xf>
    <xf numFmtId="0" fontId="0" fillId="3" borderId="1" xfId="0" applyFill="1" applyBorder="1" applyAlignment="1">
      <alignment horizontal="left" vertical="center"/>
    </xf>
    <xf numFmtId="0" fontId="2" fillId="3" borderId="2"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3" fillId="10" borderId="9" xfId="0" applyFont="1" applyFill="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64" fontId="3" fillId="3" borderId="8" xfId="0" applyNumberFormat="1" applyFont="1" applyFill="1" applyBorder="1" applyAlignment="1">
      <alignment horizontal="center" vertical="center"/>
    </xf>
    <xf numFmtId="164" fontId="3" fillId="3" borderId="9" xfId="0" applyNumberFormat="1" applyFont="1" applyFill="1" applyBorder="1" applyAlignment="1">
      <alignment horizontal="center" vertical="center"/>
    </xf>
    <xf numFmtId="164" fontId="3" fillId="3" borderId="10" xfId="0" applyNumberFormat="1" applyFont="1" applyFill="1" applyBorder="1" applyAlignment="1">
      <alignment horizontal="center" vertical="center"/>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164" fontId="3" fillId="3" borderId="8" xfId="0" applyNumberFormat="1" applyFont="1" applyFill="1" applyBorder="1" applyAlignment="1">
      <alignment horizontal="center" vertical="center" wrapText="1"/>
    </xf>
    <xf numFmtId="164" fontId="3" fillId="3" borderId="9" xfId="0" applyNumberFormat="1" applyFont="1" applyFill="1" applyBorder="1" applyAlignment="1">
      <alignment horizontal="center" vertical="center" wrapText="1"/>
    </xf>
    <xf numFmtId="164" fontId="3" fillId="3" borderId="10" xfId="0" applyNumberFormat="1" applyFont="1" applyFill="1" applyBorder="1" applyAlignment="1">
      <alignment horizontal="center" vertical="center" wrapText="1"/>
    </xf>
    <xf numFmtId="0" fontId="13" fillId="0" borderId="2" xfId="2" applyBorder="1" applyAlignment="1">
      <alignment horizontal="left" vertical="center" wrapText="1"/>
    </xf>
    <xf numFmtId="0" fontId="13" fillId="0" borderId="12" xfId="2" applyBorder="1" applyAlignment="1">
      <alignment horizontal="left" vertical="center" wrapText="1"/>
    </xf>
    <xf numFmtId="0" fontId="13" fillId="0" borderId="11" xfId="2" applyBorder="1"/>
    <xf numFmtId="0" fontId="13" fillId="0" borderId="11" xfId="2" applyBorder="1" applyAlignment="1">
      <alignment horizontal="left" vertical="center" wrapText="1"/>
    </xf>
    <xf numFmtId="0" fontId="1" fillId="3" borderId="2" xfId="0" applyFont="1" applyFill="1" applyBorder="1" applyAlignment="1">
      <alignment horizontal="left" vertical="center" wrapText="1"/>
    </xf>
  </cellXfs>
  <cellStyles count="3">
    <cellStyle name="Hyperlink" xfId="2" builtinId="8"/>
    <cellStyle name="Normal 2" xfId="1" xr:uid="{00000000-0005-0000-0000-000002000000}"/>
    <cellStyle name="Standaard" xfId="0" builtinId="0"/>
  </cellStyles>
  <dxfs count="9">
    <dxf>
      <fill>
        <patternFill patternType="none">
          <bgColor auto="1"/>
        </patternFill>
      </fill>
    </dxf>
    <dxf>
      <fill>
        <patternFill>
          <bgColor theme="4" tint="0.59996337778862885"/>
        </patternFill>
      </fill>
    </dxf>
    <dxf>
      <fill>
        <patternFill>
          <bgColor theme="4" tint="0.39994506668294322"/>
        </patternFill>
      </fill>
    </dxf>
    <dxf>
      <fill>
        <patternFill>
          <bgColor rgb="FF3399FF"/>
        </patternFill>
      </fill>
    </dxf>
    <dxf>
      <fill>
        <patternFill>
          <bgColor rgb="FF0066FF"/>
        </patternFill>
      </fill>
    </dxf>
    <dxf>
      <fill>
        <patternFill>
          <bgColor rgb="FF0033CC"/>
        </patternFill>
      </fill>
    </dxf>
    <dxf>
      <fill>
        <patternFill>
          <bgColor theme="4" tint="0.79998168889431442"/>
        </patternFill>
      </fill>
    </dxf>
    <dxf>
      <font>
        <color theme="0"/>
      </font>
    </dxf>
    <dxf>
      <font>
        <color theme="0"/>
      </font>
    </dxf>
  </dxfs>
  <tableStyles count="0" defaultTableStyle="TableStyleMedium2" defaultPivotStyle="PivotStyleLight16"/>
  <colors>
    <mruColors>
      <color rgb="FF0033CC"/>
      <color rgb="FF0066FF"/>
      <color rgb="FF3399FF"/>
      <color rgb="FF4372A5"/>
      <color rgb="FF2F7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dama-nl.org/wp-content/uploads/2022/04/Een-managementsysteem-voor-datakwaliteit-NL-v2.2.pdf" TargetMode="External"/><Relationship Id="rId2" Type="http://schemas.openxmlformats.org/officeDocument/2006/relationships/hyperlink" Target="https://www.dama-nl.org/data-quality/" TargetMode="External"/><Relationship Id="rId1" Type="http://schemas.openxmlformats.org/officeDocument/2006/relationships/image" Target="../media/image1.png"/><Relationship Id="rId4" Type="http://schemas.openxmlformats.org/officeDocument/2006/relationships/hyperlink" Target="#Assessment!A1"/></Relationships>
</file>

<file path=xl/drawings/drawing1.xml><?xml version="1.0" encoding="utf-8"?>
<xdr:wsDr xmlns:xdr="http://schemas.openxmlformats.org/drawingml/2006/spreadsheetDrawing" xmlns:a="http://schemas.openxmlformats.org/drawingml/2006/main">
  <xdr:twoCellAnchor>
    <xdr:from>
      <xdr:col>4</xdr:col>
      <xdr:colOff>1905</xdr:colOff>
      <xdr:row>4</xdr:row>
      <xdr:rowOff>144780</xdr:rowOff>
    </xdr:from>
    <xdr:to>
      <xdr:col>10</xdr:col>
      <xdr:colOff>609600</xdr:colOff>
      <xdr:row>35</xdr:row>
      <xdr:rowOff>0</xdr:rowOff>
    </xdr:to>
    <xdr:sp macro="" textlink="">
      <xdr:nvSpPr>
        <xdr:cNvPr id="6" name="Tekstvak 3">
          <a:extLst>
            <a:ext uri="{FF2B5EF4-FFF2-40B4-BE49-F238E27FC236}">
              <a16:creationId xmlns:a16="http://schemas.microsoft.com/office/drawing/2014/main" id="{00000000-0008-0000-0000-000006000000}"/>
            </a:ext>
          </a:extLst>
        </xdr:cNvPr>
        <xdr:cNvSpPr txBox="1"/>
      </xdr:nvSpPr>
      <xdr:spPr>
        <a:xfrm>
          <a:off x="6593205" y="1783080"/>
          <a:ext cx="5316855" cy="5600700"/>
        </a:xfrm>
        <a:prstGeom prst="rect">
          <a:avLst/>
        </a:prstGeom>
        <a:solidFill>
          <a:schemeClr val="bg1">
            <a:lumMod val="85000"/>
            <a:alpha val="3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200" b="1"/>
            <a:t>Handleiding</a:t>
          </a:r>
        </a:p>
        <a:p>
          <a:endParaRPr lang="nl-NL" sz="1200" b="1"/>
        </a:p>
        <a:p>
          <a:r>
            <a:rPr lang="nl-NL" sz="1200" b="1"/>
            <a:t>Stap 1 - Voorbereiding</a:t>
          </a:r>
        </a:p>
        <a:p>
          <a:r>
            <a:rPr lang="nl-NL" sz="1200"/>
            <a:t>Vorm</a:t>
          </a:r>
          <a:r>
            <a:rPr lang="nl-NL" sz="1200" baseline="0"/>
            <a:t> é</a:t>
          </a:r>
          <a:r>
            <a:rPr lang="nl-NL" sz="1100" baseline="0">
              <a:solidFill>
                <a:schemeClr val="dk1"/>
              </a:solidFill>
              <a:effectLst/>
              <a:latin typeface="+mn-lt"/>
              <a:ea typeface="+mn-ea"/>
              <a:cs typeface="+mn-cs"/>
            </a:rPr>
            <a:t>é</a:t>
          </a:r>
          <a:r>
            <a:rPr lang="nl-NL" sz="1200" baseline="0"/>
            <a:t>n of meerdere groepen die het assessment gaan doen. Zorg dat er een veilige </a:t>
          </a:r>
          <a:r>
            <a:rPr lang="nl-NL" sz="1200" u="none" baseline="0">
              <a:solidFill>
                <a:sysClr val="windowText" lastClr="000000"/>
              </a:solidFill>
            </a:rPr>
            <a:t>omgeving staat, waar een open discussie wordt gestimuleerd. De groep dient op de hoogte te zijn van het doel van het assessment, en de definities van de begrippen te kennen. DAMA adviseert het assessment in een workshop vorm uit te voeren, met een diverse groep om tot een optimaal mogelijk resultaat te komen.</a:t>
          </a:r>
        </a:p>
        <a:p>
          <a:endParaRPr lang="nl-NL" sz="1200" b="1" u="none" baseline="0">
            <a:solidFill>
              <a:sysClr val="windowText" lastClr="000000"/>
            </a:solidFill>
          </a:endParaRPr>
        </a:p>
        <a:p>
          <a:r>
            <a:rPr lang="nl-NL" sz="1200" b="1" u="none" baseline="0">
              <a:solidFill>
                <a:sysClr val="windowText" lastClr="000000"/>
              </a:solidFill>
            </a:rPr>
            <a:t>Stap 2 - Scoring</a:t>
          </a:r>
        </a:p>
        <a:p>
          <a:r>
            <a:rPr lang="nl-NL" sz="1200" u="none" baseline="0">
              <a:solidFill>
                <a:sysClr val="windowText" lastClr="000000"/>
              </a:solidFill>
            </a:rPr>
            <a:t>Per element dienen er drie niveaus te worden ingevuld: niveau van het belang, het huidige niveau en het gewenste niveau. De schaal en toelichting van de niveaus vindt u op het tweede tabblad 'Definities en Niveaus'. </a:t>
          </a:r>
          <a:endParaRPr lang="nl-NL" sz="1200" u="none">
            <a:solidFill>
              <a:sysClr val="windowText" lastClr="000000"/>
            </a:solidFill>
          </a:endParaRPr>
        </a:p>
        <a:p>
          <a:r>
            <a:rPr lang="nl-NL" sz="1200"/>
            <a:t>In het derde tabblad 'Assessment' (Data Quality Maturity</a:t>
          </a:r>
          <a:r>
            <a:rPr lang="nl-NL" sz="1200" baseline="0"/>
            <a:t> Assessment) </a:t>
          </a:r>
          <a:r>
            <a:rPr lang="nl-NL" sz="1200"/>
            <a:t>is er een mogelijkheid</a:t>
          </a:r>
          <a:r>
            <a:rPr lang="nl-NL" sz="1200" baseline="0"/>
            <a:t> om een niveau en een toelichting te geven bij het niveau. Dit is een verantwoording voor het niveau, en kan als basis dienen voor een vervolg assessment om het verloop te monitoren. </a:t>
          </a:r>
        </a:p>
        <a:p>
          <a:endParaRPr lang="nl-NL" sz="1200"/>
        </a:p>
        <a:p>
          <a:r>
            <a:rPr lang="nl-NL" sz="1200" b="1"/>
            <a:t>Stap 3 - Resultaat</a:t>
          </a:r>
        </a:p>
        <a:p>
          <a:r>
            <a:rPr lang="nl-NL" sz="1200"/>
            <a:t>Het</a:t>
          </a:r>
          <a:r>
            <a:rPr lang="nl-NL" sz="1200" baseline="0"/>
            <a:t> resultaat wordt automatisch berekend. U vindt de gewogen gemiddelde uitkomsten voor de huidige situatie en de gewenste situatie t.o.v. elkaar. Met dit resultaat, de visualisatie en de filter-mogelijkheid, ziet u de gebieden waar de grootste uitdaging zit, alsmede de pieken van succes!</a:t>
          </a:r>
        </a:p>
        <a:p>
          <a:endParaRPr lang="nl-NL" sz="1200" baseline="0"/>
        </a:p>
        <a:p>
          <a:r>
            <a:rPr lang="nl-NL" sz="1200" b="1">
              <a:solidFill>
                <a:schemeClr val="dk1"/>
              </a:solidFill>
              <a:effectLst/>
              <a:latin typeface="+mn-lt"/>
              <a:ea typeface="+mn-ea"/>
              <a:cs typeface="+mn-cs"/>
            </a:rPr>
            <a:t>Stap 4 - Vervolgstappen</a:t>
          </a:r>
          <a:endParaRPr lang="en-US" sz="1200">
            <a:effectLst/>
          </a:endParaRPr>
        </a:p>
        <a:p>
          <a:r>
            <a:rPr lang="nl-NL" sz="1200" baseline="0">
              <a:solidFill>
                <a:schemeClr val="dk1"/>
              </a:solidFill>
              <a:effectLst/>
              <a:latin typeface="+mn-lt"/>
              <a:ea typeface="+mn-ea"/>
              <a:cs typeface="+mn-cs"/>
            </a:rPr>
            <a:t>U kunt aan de slag met vervolgstappen om uw Data Quality Maturity te verhogen op basis van de resultaten. Enkele best practices ter inspiratie vindt u op de website van DAMA.</a:t>
          </a:r>
          <a:endParaRPr lang="nl-NL" sz="1200" baseline="0"/>
        </a:p>
        <a:p>
          <a:endParaRPr lang="nl-NL" sz="1200" baseline="0"/>
        </a:p>
        <a:p>
          <a:endParaRPr lang="nl-NL" sz="1200" baseline="0"/>
        </a:p>
        <a:p>
          <a:endParaRPr lang="nl-NL" sz="1200" baseline="0"/>
        </a:p>
        <a:p>
          <a:endParaRPr lang="nl-NL" sz="1200" baseline="0"/>
        </a:p>
        <a:p>
          <a:endParaRPr lang="nl-NL" sz="1200" baseline="0"/>
        </a:p>
        <a:p>
          <a:endParaRPr lang="nl-NL" sz="1200" baseline="0"/>
        </a:p>
        <a:p>
          <a:endParaRPr lang="nl-NL" sz="1200"/>
        </a:p>
      </xdr:txBody>
    </xdr:sp>
    <xdr:clientData/>
  </xdr:twoCellAnchor>
  <xdr:twoCellAnchor>
    <xdr:from>
      <xdr:col>1</xdr:col>
      <xdr:colOff>22860</xdr:colOff>
      <xdr:row>0</xdr:row>
      <xdr:rowOff>254000</xdr:rowOff>
    </xdr:from>
    <xdr:to>
      <xdr:col>1</xdr:col>
      <xdr:colOff>1673860</xdr:colOff>
      <xdr:row>2</xdr:row>
      <xdr:rowOff>705591</xdr:rowOff>
    </xdr:to>
    <xdr:pic>
      <xdr:nvPicPr>
        <xdr:cNvPr id="2" name="Afbeelding 1" descr="Stichting Dama">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9560" y="254000"/>
          <a:ext cx="1651000" cy="901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86360</xdr:colOff>
      <xdr:row>4</xdr:row>
      <xdr:rowOff>152400</xdr:rowOff>
    </xdr:from>
    <xdr:to>
      <xdr:col>2</xdr:col>
      <xdr:colOff>63500</xdr:colOff>
      <xdr:row>27</xdr:row>
      <xdr:rowOff>0</xdr:rowOff>
    </xdr:to>
    <xdr:grpSp>
      <xdr:nvGrpSpPr>
        <xdr:cNvPr id="18" name="Group 17">
          <a:extLst>
            <a:ext uri="{FF2B5EF4-FFF2-40B4-BE49-F238E27FC236}">
              <a16:creationId xmlns:a16="http://schemas.microsoft.com/office/drawing/2014/main" id="{00000000-0008-0000-0000-000012000000}"/>
            </a:ext>
          </a:extLst>
        </xdr:cNvPr>
        <xdr:cNvGrpSpPr/>
      </xdr:nvGrpSpPr>
      <xdr:grpSpPr>
        <a:xfrm>
          <a:off x="343535" y="1790700"/>
          <a:ext cx="5368290" cy="4295775"/>
          <a:chOff x="353060" y="1790700"/>
          <a:chExt cx="5524500" cy="4130040"/>
        </a:xfrm>
      </xdr:grpSpPr>
      <xdr:sp macro="" textlink="">
        <xdr:nvSpPr>
          <xdr:cNvPr id="3" name="Tekstvak 3">
            <a:extLst>
              <a:ext uri="{FF2B5EF4-FFF2-40B4-BE49-F238E27FC236}">
                <a16:creationId xmlns:a16="http://schemas.microsoft.com/office/drawing/2014/main" id="{00000000-0008-0000-0000-000003000000}"/>
              </a:ext>
            </a:extLst>
          </xdr:cNvPr>
          <xdr:cNvSpPr txBox="1"/>
        </xdr:nvSpPr>
        <xdr:spPr>
          <a:xfrm>
            <a:off x="353060" y="1790700"/>
            <a:ext cx="5524500" cy="4130040"/>
          </a:xfrm>
          <a:prstGeom prst="rect">
            <a:avLst/>
          </a:prstGeom>
          <a:solidFill>
            <a:schemeClr val="bg1">
              <a:lumMod val="85000"/>
              <a:alpha val="3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200" b="1"/>
              <a:t>Over het assessment</a:t>
            </a:r>
          </a:p>
          <a:p>
            <a:r>
              <a:rPr lang="nl-NL" sz="1200"/>
              <a:t>Deze Data Quality Maturity Assessment is ontwikkeld door de werkgroep Data Quality van DAMA-NL. Het assessment is gebaseerd op 25 aspecten, ook wel elementen genoemd. Het assessment heeft tot doel op elk van deze 25 elementen inzicht te bieden in het belang van het element, het huidige niveau en het gewenste niveau. Hiermee kan de volwassenheid van datakwaliteit worden bepaald als begin</a:t>
            </a:r>
            <a:r>
              <a:rPr lang="nl-NL" sz="1200" baseline="0"/>
              <a:t>punt voor het meten en verbeteren daarvan.</a:t>
            </a:r>
          </a:p>
          <a:p>
            <a:endParaRPr lang="nl-NL" sz="1200" baseline="0"/>
          </a:p>
          <a:p>
            <a:r>
              <a:rPr lang="nl-NL" sz="1200" b="1" baseline="0"/>
              <a:t>Achtergrond</a:t>
            </a:r>
          </a:p>
          <a:p>
            <a:r>
              <a:rPr lang="nl-NL" sz="1200" b="0" baseline="0"/>
              <a:t>De 25 elementen zijn beschreven in  </a:t>
            </a:r>
          </a:p>
          <a:p>
            <a:endParaRPr lang="nl-NL" sz="1200" baseline="0"/>
          </a:p>
          <a:p>
            <a:r>
              <a:rPr lang="nl-NL" sz="1200" b="1" baseline="0"/>
              <a:t>Doelgroep</a:t>
            </a:r>
          </a:p>
          <a:p>
            <a:r>
              <a:rPr lang="nl-NL" sz="1200" baseline="0"/>
              <a:t>Het assessment is organisatie onafhankelijk en ontwikkeld met experts vanuit zowel de publieke als private sector. Om tot goed inzicht te komen, is het belangrijk dat het assessment bij de belangrijkste betrokkenen in de organisatie wordt uitgezet aan zowel de data, IT/IV als business kant.</a:t>
            </a:r>
          </a:p>
          <a:p>
            <a:endParaRPr lang="nl-NL" sz="1200"/>
          </a:p>
          <a:p>
            <a:r>
              <a:rPr lang="nl-NL" sz="1200" b="1"/>
              <a:t>Feedback</a:t>
            </a:r>
          </a:p>
          <a:p>
            <a:r>
              <a:rPr lang="nl-NL" sz="1200"/>
              <a:t>Het assessment wordt continu doorontwikkeld op basis van feedback en nieuwe inzichten. Voor meer informatie en suggesties kunt u contact opnemen met de werkgroep via </a:t>
            </a:r>
            <a:r>
              <a:rPr lang="nl-NL" sz="1100" baseline="0">
                <a:solidFill>
                  <a:schemeClr val="dk1"/>
                </a:solidFill>
                <a:effectLst/>
                <a:latin typeface="+mn-lt"/>
                <a:ea typeface="+mn-ea"/>
                <a:cs typeface="+mn-cs"/>
              </a:rPr>
              <a:t>                                                                                of via WGDQ@planetbox.nl.</a:t>
            </a:r>
            <a:endParaRPr lang="nl-NL" sz="1200" baseline="0"/>
          </a:p>
          <a:p>
            <a:endParaRPr lang="nl-NL" sz="1200" baseline="0"/>
          </a:p>
          <a:p>
            <a:endParaRPr lang="nl-NL" sz="1200"/>
          </a:p>
        </xdr:txBody>
      </xdr:sp>
      <xdr:sp macro="" textlink="">
        <xdr:nvSpPr>
          <xdr:cNvPr id="9" name="TextBox 8">
            <a:hlinkClick xmlns:r="http://schemas.openxmlformats.org/officeDocument/2006/relationships" r:id="rId2"/>
            <a:extLst>
              <a:ext uri="{FF2B5EF4-FFF2-40B4-BE49-F238E27FC236}">
                <a16:creationId xmlns:a16="http://schemas.microsoft.com/office/drawing/2014/main" id="{00000000-0008-0000-0000-000009000000}"/>
              </a:ext>
            </a:extLst>
          </xdr:cNvPr>
          <xdr:cNvSpPr txBox="1"/>
        </xdr:nvSpPr>
        <xdr:spPr>
          <a:xfrm>
            <a:off x="1211580" y="5539740"/>
            <a:ext cx="279654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nl-NL" sz="1200" baseline="0">
                <a:solidFill>
                  <a:srgbClr val="0033CC"/>
                </a:solidFill>
                <a:effectLst/>
                <a:latin typeface="+mn-lt"/>
                <a:ea typeface="+mn-ea"/>
                <a:cs typeface="+mn-cs"/>
              </a:rPr>
              <a:t>https://www.dama-nl.org/data-quality/</a:t>
            </a:r>
            <a:endParaRPr lang="en-GB" sz="1200">
              <a:solidFill>
                <a:srgbClr val="0033CC"/>
              </a:solidFill>
            </a:endParaRPr>
          </a:p>
        </xdr:txBody>
      </xdr:sp>
      <xdr:sp macro="" textlink="">
        <xdr:nvSpPr>
          <xdr:cNvPr id="11" name="TextBox 10">
            <a:hlinkClick xmlns:r="http://schemas.openxmlformats.org/officeDocument/2006/relationships" r:id="rId3"/>
            <a:extLst>
              <a:ext uri="{FF2B5EF4-FFF2-40B4-BE49-F238E27FC236}">
                <a16:creationId xmlns:a16="http://schemas.microsoft.com/office/drawing/2014/main" id="{00000000-0008-0000-0000-00000B000000}"/>
              </a:ext>
            </a:extLst>
          </xdr:cNvPr>
          <xdr:cNvSpPr txBox="1"/>
        </xdr:nvSpPr>
        <xdr:spPr>
          <a:xfrm>
            <a:off x="1996440" y="3497580"/>
            <a:ext cx="2468880" cy="220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nchorCtr="1"/>
          <a:lstStyle/>
          <a:p>
            <a:pPr algn="l"/>
            <a:r>
              <a:rPr lang="nl-NL" sz="1200" baseline="0">
                <a:solidFill>
                  <a:srgbClr val="0033CC"/>
                </a:solidFill>
                <a:effectLst/>
                <a:latin typeface="+mn-lt"/>
                <a:ea typeface="+mn-ea"/>
                <a:cs typeface="+mn-cs"/>
              </a:rPr>
              <a:t>dit white paper</a:t>
            </a:r>
            <a:r>
              <a:rPr lang="nl-NL" sz="1200" baseline="0">
                <a:solidFill>
                  <a:sysClr val="windowText" lastClr="000000"/>
                </a:solidFill>
                <a:effectLst/>
                <a:latin typeface="+mn-lt"/>
                <a:ea typeface="+mn-ea"/>
                <a:cs typeface="+mn-cs"/>
              </a:rPr>
              <a:t>.</a:t>
            </a:r>
            <a:endParaRPr lang="en-GB" sz="1100">
              <a:solidFill>
                <a:sysClr val="windowText" lastClr="000000"/>
              </a:solidFill>
              <a:latin typeface="+mn-lt"/>
            </a:endParaRPr>
          </a:p>
        </xdr:txBody>
      </xdr:sp>
    </xdr:grpSp>
    <xdr:clientData/>
  </xdr:twoCellAnchor>
  <xdr:twoCellAnchor>
    <xdr:from>
      <xdr:col>3</xdr:col>
      <xdr:colOff>576580</xdr:colOff>
      <xdr:row>35</xdr:row>
      <xdr:rowOff>86360</xdr:rowOff>
    </xdr:from>
    <xdr:to>
      <xdr:col>7</xdr:col>
      <xdr:colOff>614680</xdr:colOff>
      <xdr:row>38</xdr:row>
      <xdr:rowOff>149860</xdr:rowOff>
    </xdr:to>
    <xdr:sp macro="" textlink="">
      <xdr:nvSpPr>
        <xdr:cNvPr id="4" name="Afgeronde rechthoek 4">
          <a:hlinkClick xmlns:r="http://schemas.openxmlformats.org/officeDocument/2006/relationships" r:id="rId4"/>
          <a:extLst>
            <a:ext uri="{FF2B5EF4-FFF2-40B4-BE49-F238E27FC236}">
              <a16:creationId xmlns:a16="http://schemas.microsoft.com/office/drawing/2014/main" id="{00000000-0008-0000-0000-000004000000}"/>
            </a:ext>
          </a:extLst>
        </xdr:cNvPr>
        <xdr:cNvSpPr/>
      </xdr:nvSpPr>
      <xdr:spPr>
        <a:xfrm>
          <a:off x="6588760" y="7470140"/>
          <a:ext cx="2971800" cy="612140"/>
        </a:xfrm>
        <a:prstGeom prst="roundRect">
          <a:avLst/>
        </a:prstGeom>
        <a:solidFill>
          <a:srgbClr val="00206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2000"/>
            <a:t>Naar he</a:t>
          </a:r>
          <a:r>
            <a:rPr lang="nl-NL" sz="2000" baseline="0"/>
            <a:t>t assessment</a:t>
          </a:r>
          <a:endParaRPr lang="nl-NL" sz="2000"/>
        </a:p>
      </xdr:txBody>
    </xdr:sp>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datamanagement.wiki/data_quality_management_system/awareness_of_data_quality" TargetMode="External"/><Relationship Id="rId13" Type="http://schemas.openxmlformats.org/officeDocument/2006/relationships/hyperlink" Target="https://datamanagement.wiki/data_quality_management_system/leadership" TargetMode="External"/><Relationship Id="rId18" Type="http://schemas.openxmlformats.org/officeDocument/2006/relationships/hyperlink" Target="https://datamanagement.wiki/data_quality_management_system/data_quality_communication" TargetMode="External"/><Relationship Id="rId26" Type="http://schemas.openxmlformats.org/officeDocument/2006/relationships/printerSettings" Target="../printerSettings/printerSettings1.bin"/><Relationship Id="rId3" Type="http://schemas.openxmlformats.org/officeDocument/2006/relationships/hyperlink" Target="https://datamanagement.wiki/data_quality_management_system/data_lineage" TargetMode="External"/><Relationship Id="rId21" Type="http://schemas.openxmlformats.org/officeDocument/2006/relationships/hyperlink" Target="https://datamanagement.wiki/data_quality_management_system/data_model" TargetMode="External"/><Relationship Id="rId7" Type="http://schemas.openxmlformats.org/officeDocument/2006/relationships/hyperlink" Target="https://datamanagement.wiki/data_quality_management_system/metadata" TargetMode="External"/><Relationship Id="rId12" Type="http://schemas.openxmlformats.org/officeDocument/2006/relationships/hyperlink" Target="https://datamanagement.wiki/data_quality_management_system/context" TargetMode="External"/><Relationship Id="rId17" Type="http://schemas.openxmlformats.org/officeDocument/2006/relationships/hyperlink" Target="https://datamanagement.wiki/data_quality_management_system/competence_of_staff" TargetMode="External"/><Relationship Id="rId25" Type="http://schemas.openxmlformats.org/officeDocument/2006/relationships/hyperlink" Target="https://datamanagement.wiki/general_term/improvement_action" TargetMode="External"/><Relationship Id="rId2" Type="http://schemas.openxmlformats.org/officeDocument/2006/relationships/hyperlink" Target="https://datamanagement.wiki/data_quality_management_system/data_quality_monitoring" TargetMode="External"/><Relationship Id="rId16" Type="http://schemas.openxmlformats.org/officeDocument/2006/relationships/hyperlink" Target="https://datamanagement.wiki/data_quality_management_system/data_quality_objective" TargetMode="External"/><Relationship Id="rId20" Type="http://schemas.openxmlformats.org/officeDocument/2006/relationships/hyperlink" Target="https://datamanagement.wiki/data_quality_management_system/data_process" TargetMode="External"/><Relationship Id="rId1" Type="http://schemas.openxmlformats.org/officeDocument/2006/relationships/hyperlink" Target="https://datamanagement.wiki/data_quality_management_system/critical_data_element" TargetMode="External"/><Relationship Id="rId6" Type="http://schemas.openxmlformats.org/officeDocument/2006/relationships/hyperlink" Target="https://datamanagement.wiki/data_quality_management_system/data_quality_rule" TargetMode="External"/><Relationship Id="rId11" Type="http://schemas.openxmlformats.org/officeDocument/2006/relationships/hyperlink" Target="https://datamanagement.wiki/data_quality_management_system/stakeholder" TargetMode="External"/><Relationship Id="rId24" Type="http://schemas.openxmlformats.org/officeDocument/2006/relationships/hyperlink" Target="https://datamanagement.wiki/data_quality_management_system/management_review" TargetMode="External"/><Relationship Id="rId5" Type="http://schemas.openxmlformats.org/officeDocument/2006/relationships/hyperlink" Target="https://datamanagement.wiki/data_management/data_quality/data_quality_monitoring" TargetMode="External"/><Relationship Id="rId15" Type="http://schemas.openxmlformats.org/officeDocument/2006/relationships/hyperlink" Target="https://datamanagement.wiki/general_term/risk" TargetMode="External"/><Relationship Id="rId23" Type="http://schemas.openxmlformats.org/officeDocument/2006/relationships/hyperlink" Target="https://datamanagement.wiki/data_quality_management_system/internal_audit" TargetMode="External"/><Relationship Id="rId10" Type="http://schemas.openxmlformats.org/officeDocument/2006/relationships/hyperlink" Target="https://datamanagement.wiki/data_quality_management_system/data_supplier" TargetMode="External"/><Relationship Id="rId19" Type="http://schemas.openxmlformats.org/officeDocument/2006/relationships/hyperlink" Target="https://datamanagement.wiki/data_quality_management_system/documented_information" TargetMode="External"/><Relationship Id="rId4" Type="http://schemas.openxmlformats.org/officeDocument/2006/relationships/hyperlink" Target="https://datamanagement.wiki/data_quality_management_system/data_quality_issue" TargetMode="External"/><Relationship Id="rId9" Type="http://schemas.openxmlformats.org/officeDocument/2006/relationships/hyperlink" Target="https://datamanagement.wiki/data_quality_management_system/data_quality_policy" TargetMode="External"/><Relationship Id="rId14" Type="http://schemas.openxmlformats.org/officeDocument/2006/relationships/hyperlink" Target="https://datamanagement.wiki/data_quality_management_system/roles_and_responsibilities" TargetMode="External"/><Relationship Id="rId22" Type="http://schemas.openxmlformats.org/officeDocument/2006/relationships/hyperlink" Target="https://datamanagement.wiki/data_quality_management_system/data_quality_analysi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showGridLines="0" tabSelected="1" topLeftCell="A5" zoomScaleNormal="100" workbookViewId="0">
      <selection activeCell="B3" sqref="B3"/>
    </sheetView>
  </sheetViews>
  <sheetFormatPr defaultColWidth="11.42578125" defaultRowHeight="15" x14ac:dyDescent="0.25"/>
  <cols>
    <col min="1" max="1" width="3.85546875" style="22" customWidth="1"/>
    <col min="2" max="2" width="80.85546875" style="22" bestFit="1" customWidth="1"/>
    <col min="3" max="3" width="2.85546875" style="22" customWidth="1"/>
    <col min="4" max="4" width="8.42578125" style="22" customWidth="1"/>
    <col min="5" max="16384" width="11.42578125" style="22"/>
  </cols>
  <sheetData>
    <row r="1" spans="1:2" ht="21" customHeight="1" x14ac:dyDescent="0.25">
      <c r="B1" s="23" t="s">
        <v>0</v>
      </c>
    </row>
    <row r="2" spans="1:2" x14ac:dyDescent="0.25">
      <c r="B2" s="24" t="s">
        <v>74</v>
      </c>
    </row>
    <row r="3" spans="1:2" ht="57" customHeight="1" x14ac:dyDescent="0.25"/>
    <row r="4" spans="1:2" ht="36" x14ac:dyDescent="0.55000000000000004">
      <c r="B4" s="25" t="s">
        <v>1</v>
      </c>
    </row>
    <row r="5" spans="1:2" ht="15.75" x14ac:dyDescent="0.25">
      <c r="B5" s="26"/>
    </row>
    <row r="8" spans="1:2" ht="15.75" x14ac:dyDescent="0.25">
      <c r="B8" s="26"/>
    </row>
    <row r="10" spans="1:2" ht="18.75" x14ac:dyDescent="0.3">
      <c r="A10" s="27"/>
      <c r="B10" s="26"/>
    </row>
    <row r="16" spans="1:2" x14ac:dyDescent="0.25">
      <c r="B16" s="28"/>
    </row>
    <row r="19" spans="2:2" x14ac:dyDescent="0.25">
      <c r="B19" s="28"/>
    </row>
    <row r="22" spans="2:2" x14ac:dyDescent="0.25">
      <c r="B22" s="28"/>
    </row>
  </sheetData>
  <sheetProtection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9"/>
  <sheetViews>
    <sheetView workbookViewId="0">
      <selection activeCell="B2" sqref="B2"/>
    </sheetView>
  </sheetViews>
  <sheetFormatPr defaultRowHeight="15" x14ac:dyDescent="0.25"/>
  <cols>
    <col min="1" max="1" width="4.28515625" customWidth="1"/>
    <col min="2" max="2" width="30.5703125" bestFit="1" customWidth="1"/>
    <col min="3" max="3" width="16" customWidth="1"/>
    <col min="5" max="5" width="50.85546875" bestFit="1" customWidth="1"/>
    <col min="6" max="6" width="15.85546875" customWidth="1"/>
    <col min="7" max="7" width="18.42578125" customWidth="1"/>
  </cols>
  <sheetData>
    <row r="1" spans="2:7" ht="15.75" thickBot="1" x14ac:dyDescent="0.3"/>
    <row r="2" spans="2:7" ht="16.5" thickBot="1" x14ac:dyDescent="0.3">
      <c r="B2" s="19" t="s">
        <v>2</v>
      </c>
      <c r="C2" s="40" t="s">
        <v>3</v>
      </c>
      <c r="E2" s="19" t="s">
        <v>4</v>
      </c>
      <c r="F2" s="40" t="s">
        <v>5</v>
      </c>
      <c r="G2" s="40" t="s">
        <v>6</v>
      </c>
    </row>
    <row r="3" spans="2:7" ht="15.75" thickBot="1" x14ac:dyDescent="0.3">
      <c r="B3" s="21" t="s">
        <v>7</v>
      </c>
      <c r="C3" s="20"/>
      <c r="E3" s="11" t="s">
        <v>8</v>
      </c>
      <c r="F3" s="12"/>
      <c r="G3" s="12"/>
    </row>
    <row r="4" spans="2:7" ht="15.75" thickBot="1" x14ac:dyDescent="0.3">
      <c r="B4" s="21" t="s">
        <v>9</v>
      </c>
      <c r="C4" s="13">
        <v>0</v>
      </c>
      <c r="E4" s="11" t="s">
        <v>10</v>
      </c>
      <c r="F4" s="13">
        <v>0</v>
      </c>
      <c r="G4" s="13">
        <v>0</v>
      </c>
    </row>
    <row r="5" spans="2:7" ht="60.75" thickBot="1" x14ac:dyDescent="0.3">
      <c r="B5" s="21" t="s">
        <v>11</v>
      </c>
      <c r="C5" s="15">
        <v>1</v>
      </c>
      <c r="E5" s="14" t="s">
        <v>12</v>
      </c>
      <c r="F5" s="15">
        <v>1</v>
      </c>
      <c r="G5" s="15">
        <v>1</v>
      </c>
    </row>
    <row r="6" spans="2:7" ht="60.75" thickBot="1" x14ac:dyDescent="0.3">
      <c r="B6" s="21" t="s">
        <v>13</v>
      </c>
      <c r="C6" s="16">
        <v>2</v>
      </c>
      <c r="E6" s="14" t="s">
        <v>14</v>
      </c>
      <c r="F6" s="16">
        <v>2</v>
      </c>
      <c r="G6" s="16">
        <v>2</v>
      </c>
    </row>
    <row r="7" spans="2:7" ht="60.75" thickBot="1" x14ac:dyDescent="0.3">
      <c r="B7" s="21" t="s">
        <v>15</v>
      </c>
      <c r="C7" s="18">
        <v>3</v>
      </c>
      <c r="E7" s="17" t="s">
        <v>16</v>
      </c>
      <c r="F7" s="18">
        <v>3</v>
      </c>
      <c r="G7" s="18">
        <v>3</v>
      </c>
    </row>
    <row r="8" spans="2:7" ht="60.75" thickBot="1" x14ac:dyDescent="0.3">
      <c r="B8" s="21" t="s">
        <v>17</v>
      </c>
      <c r="C8" s="33">
        <v>4</v>
      </c>
      <c r="E8" s="17" t="s">
        <v>18</v>
      </c>
      <c r="F8" s="33">
        <v>4</v>
      </c>
      <c r="G8" s="33">
        <v>4</v>
      </c>
    </row>
    <row r="9" spans="2:7" ht="60.75" thickBot="1" x14ac:dyDescent="0.3">
      <c r="B9" s="21" t="s">
        <v>19</v>
      </c>
      <c r="C9" s="32">
        <v>5</v>
      </c>
      <c r="E9" s="17" t="s">
        <v>20</v>
      </c>
      <c r="F9" s="32">
        <v>5</v>
      </c>
      <c r="G9" s="32">
        <v>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3"/>
  <sheetViews>
    <sheetView zoomScale="160" zoomScaleNormal="160" workbookViewId="0">
      <pane xSplit="1" ySplit="2" topLeftCell="B19" activePane="bottomRight" state="frozen"/>
      <selection pane="topRight" activeCell="B1" sqref="B1"/>
      <selection pane="bottomLeft" activeCell="A3" sqref="A3"/>
      <selection pane="bottomRight" activeCell="A4" sqref="A4"/>
    </sheetView>
  </sheetViews>
  <sheetFormatPr defaultRowHeight="15" x14ac:dyDescent="0.25"/>
  <cols>
    <col min="1" max="1" width="39.28515625" customWidth="1"/>
    <col min="2" max="2" width="19" customWidth="1"/>
    <col min="3" max="3" width="18.7109375" customWidth="1"/>
    <col min="4" max="4" width="19.28515625" customWidth="1"/>
    <col min="5" max="5" width="29.7109375" hidden="1" customWidth="1"/>
    <col min="6" max="6" width="28" hidden="1" customWidth="1"/>
    <col min="7" max="7" width="30.42578125" customWidth="1"/>
    <col min="8" max="8" width="96.85546875" customWidth="1"/>
    <col min="9" max="9" width="17" customWidth="1"/>
    <col min="10" max="10" width="16.5703125" customWidth="1"/>
    <col min="11" max="11" width="8.85546875" customWidth="1"/>
    <col min="12" max="12" width="8.85546875"/>
  </cols>
  <sheetData>
    <row r="1" spans="1:15" ht="15.75" thickBot="1" x14ac:dyDescent="0.3">
      <c r="B1" s="46" t="s">
        <v>21</v>
      </c>
      <c r="C1" s="47"/>
      <c r="D1" s="48"/>
      <c r="E1" s="29" t="s">
        <v>22</v>
      </c>
      <c r="F1" s="30"/>
      <c r="G1" s="45"/>
    </row>
    <row r="2" spans="1:15" ht="27.75" customHeight="1" thickBot="1" x14ac:dyDescent="0.3">
      <c r="A2" s="31" t="s">
        <v>23</v>
      </c>
      <c r="B2" s="5" t="s">
        <v>73</v>
      </c>
      <c r="C2" s="5" t="s">
        <v>5</v>
      </c>
      <c r="D2" s="6" t="s">
        <v>6</v>
      </c>
      <c r="E2" s="7" t="s">
        <v>24</v>
      </c>
      <c r="F2" s="8" t="s">
        <v>25</v>
      </c>
      <c r="G2" s="8" t="s">
        <v>26</v>
      </c>
      <c r="H2" s="35" t="s">
        <v>27</v>
      </c>
    </row>
    <row r="3" spans="1:15" ht="31.5" customHeight="1" thickBot="1" x14ac:dyDescent="0.3">
      <c r="A3" s="58" t="s">
        <v>57</v>
      </c>
      <c r="B3" s="5">
        <v>0</v>
      </c>
      <c r="C3" s="5">
        <v>0</v>
      </c>
      <c r="D3" s="5">
        <v>1</v>
      </c>
      <c r="E3" s="9">
        <f t="shared" ref="E3:E27" si="0">D3-C3</f>
        <v>1</v>
      </c>
      <c r="F3" s="9">
        <f t="shared" ref="F3:F27" si="1">IF(OR(ISBLANK(B3),ISBLANK(C3)),"",B3*C3)</f>
        <v>0</v>
      </c>
      <c r="G3" s="9">
        <f t="shared" ref="G3:G27" si="2">IF(OR(ISBLANK(B3),ISBLANK(D3)),"",B3*D3)</f>
        <v>0</v>
      </c>
      <c r="H3" s="14"/>
      <c r="J3" s="36"/>
      <c r="M3" s="10"/>
      <c r="N3" s="10"/>
      <c r="O3" s="10"/>
    </row>
    <row r="4" spans="1:15" ht="25.15" customHeight="1" thickBot="1" x14ac:dyDescent="0.3">
      <c r="A4" s="41" t="s">
        <v>53</v>
      </c>
      <c r="B4" s="5">
        <v>1</v>
      </c>
      <c r="C4" s="5">
        <v>5</v>
      </c>
      <c r="D4" s="5">
        <v>2</v>
      </c>
      <c r="E4" s="9">
        <f t="shared" si="0"/>
        <v>-3</v>
      </c>
      <c r="F4" s="9">
        <f t="shared" si="1"/>
        <v>5</v>
      </c>
      <c r="G4" s="9">
        <f t="shared" si="2"/>
        <v>2</v>
      </c>
      <c r="H4" s="14"/>
      <c r="J4" s="36"/>
      <c r="K4" t="s">
        <v>58</v>
      </c>
    </row>
    <row r="5" spans="1:15" ht="25.15" customHeight="1" thickBot="1" x14ac:dyDescent="0.3">
      <c r="A5" s="58" t="s">
        <v>28</v>
      </c>
      <c r="B5" s="5">
        <v>2</v>
      </c>
      <c r="C5" s="5">
        <v>0</v>
      </c>
      <c r="D5" s="5">
        <v>0</v>
      </c>
      <c r="E5" s="9">
        <f t="shared" si="0"/>
        <v>0</v>
      </c>
      <c r="F5" s="9">
        <f t="shared" si="1"/>
        <v>0</v>
      </c>
      <c r="G5" s="9">
        <f t="shared" si="2"/>
        <v>0</v>
      </c>
      <c r="H5" s="14"/>
      <c r="J5" s="36"/>
    </row>
    <row r="6" spans="1:15" ht="25.15" customHeight="1" thickBot="1" x14ac:dyDescent="0.3">
      <c r="A6" s="41" t="s">
        <v>29</v>
      </c>
      <c r="B6" s="5">
        <v>2</v>
      </c>
      <c r="C6" s="5">
        <v>3</v>
      </c>
      <c r="D6" s="5">
        <v>3</v>
      </c>
      <c r="E6" s="9">
        <f t="shared" si="0"/>
        <v>0</v>
      </c>
      <c r="F6" s="9">
        <f t="shared" si="1"/>
        <v>6</v>
      </c>
      <c r="G6" s="9">
        <f t="shared" si="2"/>
        <v>6</v>
      </c>
      <c r="H6" s="14"/>
      <c r="J6" s="36"/>
    </row>
    <row r="7" spans="1:15" ht="25.15" customHeight="1" thickBot="1" x14ac:dyDescent="0.3">
      <c r="A7" s="59" t="s">
        <v>59</v>
      </c>
      <c r="B7" s="5">
        <v>3</v>
      </c>
      <c r="C7" s="5">
        <v>3</v>
      </c>
      <c r="D7" s="5">
        <v>3</v>
      </c>
      <c r="E7" s="9">
        <f t="shared" si="0"/>
        <v>0</v>
      </c>
      <c r="F7" s="9">
        <f t="shared" si="1"/>
        <v>9</v>
      </c>
      <c r="G7" s="9">
        <f t="shared" si="2"/>
        <v>9</v>
      </c>
      <c r="H7" s="14"/>
      <c r="J7" s="36"/>
    </row>
    <row r="8" spans="1:15" ht="25.15" customHeight="1" thickBot="1" x14ac:dyDescent="0.3">
      <c r="A8" s="60" t="s">
        <v>60</v>
      </c>
      <c r="B8" s="5">
        <v>4</v>
      </c>
      <c r="C8" s="5">
        <v>2</v>
      </c>
      <c r="D8" s="5"/>
      <c r="E8" s="9">
        <f t="shared" si="0"/>
        <v>-2</v>
      </c>
      <c r="F8" s="9">
        <f t="shared" si="1"/>
        <v>8</v>
      </c>
      <c r="G8" s="9" t="str">
        <f t="shared" si="2"/>
        <v/>
      </c>
      <c r="H8" s="14"/>
      <c r="J8" s="36"/>
    </row>
    <row r="9" spans="1:15" ht="25.15" customHeight="1" thickBot="1" x14ac:dyDescent="0.3">
      <c r="A9" s="61" t="s">
        <v>31</v>
      </c>
      <c r="B9" s="5">
        <v>4</v>
      </c>
      <c r="C9" s="5">
        <v>2</v>
      </c>
      <c r="D9" s="5">
        <v>4</v>
      </c>
      <c r="E9" s="9">
        <f t="shared" si="0"/>
        <v>2</v>
      </c>
      <c r="F9" s="9">
        <f t="shared" si="1"/>
        <v>8</v>
      </c>
      <c r="G9" s="9">
        <f t="shared" si="2"/>
        <v>16</v>
      </c>
      <c r="H9" s="14"/>
      <c r="J9" s="36"/>
    </row>
    <row r="10" spans="1:15" ht="25.15" customHeight="1" thickBot="1" x14ac:dyDescent="0.3">
      <c r="A10" s="58" t="s">
        <v>61</v>
      </c>
      <c r="B10" s="5">
        <v>2</v>
      </c>
      <c r="C10" s="5">
        <v>2</v>
      </c>
      <c r="D10" s="5">
        <v>4</v>
      </c>
      <c r="E10" s="9">
        <f t="shared" si="0"/>
        <v>2</v>
      </c>
      <c r="F10" s="9">
        <f t="shared" si="1"/>
        <v>4</v>
      </c>
      <c r="G10" s="9">
        <f t="shared" si="2"/>
        <v>8</v>
      </c>
      <c r="H10" s="14"/>
      <c r="J10" s="36"/>
    </row>
    <row r="11" spans="1:15" ht="25.15" customHeight="1" thickBot="1" x14ac:dyDescent="0.3">
      <c r="A11" s="41" t="s">
        <v>32</v>
      </c>
      <c r="B11" s="5">
        <v>2</v>
      </c>
      <c r="C11" s="5">
        <v>2</v>
      </c>
      <c r="D11" s="5">
        <v>4</v>
      </c>
      <c r="E11" s="9">
        <f t="shared" si="0"/>
        <v>2</v>
      </c>
      <c r="F11" s="9">
        <f t="shared" si="1"/>
        <v>4</v>
      </c>
      <c r="G11" s="9">
        <f t="shared" si="2"/>
        <v>8</v>
      </c>
      <c r="H11" s="14"/>
      <c r="J11" s="36"/>
    </row>
    <row r="12" spans="1:15" ht="25.15" customHeight="1" thickBot="1" x14ac:dyDescent="0.3">
      <c r="A12" s="58" t="s">
        <v>62</v>
      </c>
      <c r="B12" s="5">
        <v>3</v>
      </c>
      <c r="C12" s="5">
        <v>1</v>
      </c>
      <c r="D12" s="5">
        <v>4</v>
      </c>
      <c r="E12" s="9">
        <f t="shared" si="0"/>
        <v>3</v>
      </c>
      <c r="F12" s="9">
        <f t="shared" si="1"/>
        <v>3</v>
      </c>
      <c r="G12" s="9">
        <f t="shared" si="2"/>
        <v>12</v>
      </c>
      <c r="H12" s="14"/>
      <c r="J12" s="36"/>
    </row>
    <row r="13" spans="1:15" ht="25.15" customHeight="1" thickBot="1" x14ac:dyDescent="0.3">
      <c r="A13" s="41" t="s">
        <v>33</v>
      </c>
      <c r="B13" s="5">
        <v>3</v>
      </c>
      <c r="C13" s="5">
        <v>2</v>
      </c>
      <c r="D13" s="5">
        <v>4</v>
      </c>
      <c r="E13" s="9">
        <f t="shared" si="0"/>
        <v>2</v>
      </c>
      <c r="F13" s="9">
        <f t="shared" si="1"/>
        <v>6</v>
      </c>
      <c r="G13" s="9">
        <f t="shared" si="2"/>
        <v>12</v>
      </c>
      <c r="H13" s="14"/>
      <c r="J13" s="36"/>
    </row>
    <row r="14" spans="1:15" ht="25.15" customHeight="1" thickBot="1" x14ac:dyDescent="0.3">
      <c r="A14" s="58" t="s">
        <v>63</v>
      </c>
      <c r="B14" s="5">
        <v>3</v>
      </c>
      <c r="C14" s="5">
        <v>1</v>
      </c>
      <c r="D14" s="5">
        <v>5</v>
      </c>
      <c r="E14" s="9">
        <f t="shared" si="0"/>
        <v>4</v>
      </c>
      <c r="F14" s="9">
        <f t="shared" si="1"/>
        <v>3</v>
      </c>
      <c r="G14" s="9">
        <f t="shared" si="2"/>
        <v>15</v>
      </c>
      <c r="H14" s="14"/>
      <c r="J14" s="36"/>
    </row>
    <row r="15" spans="1:15" ht="25.15" customHeight="1" thickBot="1" x14ac:dyDescent="0.3">
      <c r="A15" s="58" t="s">
        <v>64</v>
      </c>
      <c r="B15" s="5">
        <v>3</v>
      </c>
      <c r="C15" s="5">
        <v>3</v>
      </c>
      <c r="D15" s="5">
        <v>4</v>
      </c>
      <c r="E15" s="9">
        <f t="shared" si="0"/>
        <v>1</v>
      </c>
      <c r="F15" s="9">
        <f t="shared" si="1"/>
        <v>9</v>
      </c>
      <c r="G15" s="9">
        <f t="shared" si="2"/>
        <v>12</v>
      </c>
      <c r="H15" s="14"/>
      <c r="J15" s="36"/>
    </row>
    <row r="16" spans="1:15" ht="25.15" customHeight="1" thickBot="1" x14ac:dyDescent="0.3">
      <c r="A16" s="41" t="s">
        <v>34</v>
      </c>
      <c r="B16" s="5">
        <v>4</v>
      </c>
      <c r="C16" s="5">
        <v>3</v>
      </c>
      <c r="D16" s="5">
        <v>4</v>
      </c>
      <c r="E16" s="9">
        <f t="shared" si="0"/>
        <v>1</v>
      </c>
      <c r="F16" s="9">
        <f t="shared" si="1"/>
        <v>12</v>
      </c>
      <c r="G16" s="9">
        <f t="shared" si="2"/>
        <v>16</v>
      </c>
      <c r="H16" s="14"/>
      <c r="J16" s="36"/>
    </row>
    <row r="17" spans="1:10" ht="25.15" customHeight="1" thickBot="1" x14ac:dyDescent="0.3">
      <c r="A17" s="41" t="s">
        <v>35</v>
      </c>
      <c r="B17" s="5">
        <v>4</v>
      </c>
      <c r="C17" s="5">
        <v>4</v>
      </c>
      <c r="D17" s="5">
        <v>4</v>
      </c>
      <c r="E17" s="9">
        <f t="shared" si="0"/>
        <v>0</v>
      </c>
      <c r="F17" s="9">
        <f t="shared" si="1"/>
        <v>16</v>
      </c>
      <c r="G17" s="9">
        <f t="shared" si="2"/>
        <v>16</v>
      </c>
      <c r="H17" s="14"/>
      <c r="J17" s="36"/>
    </row>
    <row r="18" spans="1:10" ht="25.15" customHeight="1" thickBot="1" x14ac:dyDescent="0.3">
      <c r="A18" s="58" t="s">
        <v>65</v>
      </c>
      <c r="B18" s="5">
        <v>4</v>
      </c>
      <c r="C18" s="5">
        <v>4</v>
      </c>
      <c r="D18" s="5">
        <v>4</v>
      </c>
      <c r="E18" s="9">
        <f t="shared" si="0"/>
        <v>0</v>
      </c>
      <c r="F18" s="9">
        <f t="shared" si="1"/>
        <v>16</v>
      </c>
      <c r="G18" s="9">
        <f t="shared" si="2"/>
        <v>16</v>
      </c>
      <c r="H18" s="14"/>
      <c r="J18" s="36"/>
    </row>
    <row r="19" spans="1:10" ht="25.15" customHeight="1" thickBot="1" x14ac:dyDescent="0.3">
      <c r="A19" s="41" t="s">
        <v>36</v>
      </c>
      <c r="B19" s="5">
        <v>4</v>
      </c>
      <c r="C19" s="5">
        <v>4</v>
      </c>
      <c r="D19" s="5">
        <v>4</v>
      </c>
      <c r="E19" s="9">
        <f t="shared" si="0"/>
        <v>0</v>
      </c>
      <c r="F19" s="9">
        <f t="shared" si="1"/>
        <v>16</v>
      </c>
      <c r="G19" s="9">
        <f t="shared" si="2"/>
        <v>16</v>
      </c>
      <c r="H19" s="14"/>
      <c r="J19" s="37"/>
    </row>
    <row r="20" spans="1:10" ht="25.15" customHeight="1" thickBot="1" x14ac:dyDescent="0.3">
      <c r="A20" s="41" t="s">
        <v>37</v>
      </c>
      <c r="B20" s="5">
        <v>4</v>
      </c>
      <c r="C20" s="5">
        <v>4</v>
      </c>
      <c r="D20" s="5">
        <v>4</v>
      </c>
      <c r="E20" s="9">
        <f t="shared" si="0"/>
        <v>0</v>
      </c>
      <c r="F20" s="9">
        <f t="shared" si="1"/>
        <v>16</v>
      </c>
      <c r="G20" s="9">
        <f t="shared" si="2"/>
        <v>16</v>
      </c>
      <c r="H20" s="14"/>
      <c r="J20" s="36"/>
    </row>
    <row r="21" spans="1:10" ht="25.15" customHeight="1" thickBot="1" x14ac:dyDescent="0.3">
      <c r="A21" s="58" t="s">
        <v>66</v>
      </c>
      <c r="B21" s="5">
        <v>5</v>
      </c>
      <c r="C21" s="5">
        <v>4</v>
      </c>
      <c r="D21" s="5">
        <v>4</v>
      </c>
      <c r="E21" s="9">
        <f t="shared" si="0"/>
        <v>0</v>
      </c>
      <c r="F21" s="9">
        <f t="shared" si="1"/>
        <v>20</v>
      </c>
      <c r="G21" s="9">
        <f t="shared" si="2"/>
        <v>20</v>
      </c>
      <c r="H21" s="14"/>
      <c r="J21" s="36"/>
    </row>
    <row r="22" spans="1:10" ht="25.15" customHeight="1" thickBot="1" x14ac:dyDescent="0.3">
      <c r="A22" s="41" t="s">
        <v>67</v>
      </c>
      <c r="B22" s="5">
        <v>5</v>
      </c>
      <c r="C22" s="5">
        <v>4</v>
      </c>
      <c r="D22" s="5">
        <v>4</v>
      </c>
      <c r="E22" s="9">
        <f t="shared" si="0"/>
        <v>0</v>
      </c>
      <c r="F22" s="9">
        <f t="shared" si="1"/>
        <v>20</v>
      </c>
      <c r="G22" s="9">
        <f t="shared" si="2"/>
        <v>20</v>
      </c>
      <c r="H22" s="14"/>
      <c r="J22" s="36"/>
    </row>
    <row r="23" spans="1:10" ht="25.15" customHeight="1" thickBot="1" x14ac:dyDescent="0.3">
      <c r="A23" s="41" t="s">
        <v>39</v>
      </c>
      <c r="B23" s="5">
        <v>5</v>
      </c>
      <c r="C23" s="5">
        <v>4</v>
      </c>
      <c r="D23" s="5">
        <v>4</v>
      </c>
      <c r="E23" s="9">
        <f t="shared" si="0"/>
        <v>0</v>
      </c>
      <c r="F23" s="9">
        <f t="shared" si="1"/>
        <v>20</v>
      </c>
      <c r="G23" s="9">
        <f t="shared" si="2"/>
        <v>20</v>
      </c>
      <c r="H23" s="14"/>
      <c r="J23" s="36"/>
    </row>
    <row r="24" spans="1:10" ht="25.15" customHeight="1" thickBot="1" x14ac:dyDescent="0.3">
      <c r="A24" s="58" t="s">
        <v>40</v>
      </c>
      <c r="B24" s="5">
        <v>5</v>
      </c>
      <c r="C24" s="5">
        <v>4</v>
      </c>
      <c r="D24" s="5">
        <v>4</v>
      </c>
      <c r="E24" s="9">
        <f t="shared" si="0"/>
        <v>0</v>
      </c>
      <c r="F24" s="9">
        <f t="shared" si="1"/>
        <v>20</v>
      </c>
      <c r="G24" s="9">
        <f t="shared" si="2"/>
        <v>20</v>
      </c>
      <c r="H24" s="14"/>
      <c r="J24" s="36"/>
    </row>
    <row r="25" spans="1:10" ht="25.15" customHeight="1" thickBot="1" x14ac:dyDescent="0.3">
      <c r="A25" s="58" t="s">
        <v>41</v>
      </c>
      <c r="B25" s="5">
        <v>5</v>
      </c>
      <c r="C25" s="5">
        <v>5</v>
      </c>
      <c r="D25" s="5">
        <v>4</v>
      </c>
      <c r="E25" s="9">
        <f t="shared" si="0"/>
        <v>-1</v>
      </c>
      <c r="F25" s="9">
        <f t="shared" si="1"/>
        <v>25</v>
      </c>
      <c r="G25" s="9">
        <f t="shared" si="2"/>
        <v>20</v>
      </c>
      <c r="H25" s="14"/>
      <c r="J25" s="36"/>
    </row>
    <row r="26" spans="1:10" ht="25.15" customHeight="1" thickBot="1" x14ac:dyDescent="0.3">
      <c r="A26" s="41" t="s">
        <v>68</v>
      </c>
      <c r="B26" s="5"/>
      <c r="C26" s="5">
        <v>5</v>
      </c>
      <c r="D26" s="5">
        <v>4</v>
      </c>
      <c r="E26" s="9">
        <f t="shared" si="0"/>
        <v>-1</v>
      </c>
      <c r="F26" s="9" t="str">
        <f t="shared" si="1"/>
        <v/>
      </c>
      <c r="G26" s="9" t="str">
        <f t="shared" si="2"/>
        <v/>
      </c>
      <c r="H26" s="14"/>
      <c r="J26" s="36"/>
    </row>
    <row r="27" spans="1:10" ht="25.15" customHeight="1" thickBot="1" x14ac:dyDescent="0.3">
      <c r="A27" s="58" t="s">
        <v>69</v>
      </c>
      <c r="B27" s="5"/>
      <c r="C27" s="5">
        <v>5</v>
      </c>
      <c r="D27" s="5">
        <v>4</v>
      </c>
      <c r="E27" s="9">
        <f t="shared" si="0"/>
        <v>-1</v>
      </c>
      <c r="F27" s="9" t="str">
        <f t="shared" si="1"/>
        <v/>
      </c>
      <c r="G27" s="9" t="str">
        <f t="shared" si="2"/>
        <v/>
      </c>
      <c r="H27" s="14"/>
      <c r="J27" s="36"/>
    </row>
    <row r="28" spans="1:10" x14ac:dyDescent="0.25">
      <c r="F28" s="2"/>
      <c r="G28" s="2"/>
    </row>
    <row r="29" spans="1:10" ht="14.45" customHeight="1" x14ac:dyDescent="0.25"/>
    <row r="30" spans="1:10" x14ac:dyDescent="0.25">
      <c r="G30" s="1"/>
    </row>
    <row r="32" spans="1:10" x14ac:dyDescent="0.25">
      <c r="B32" s="2"/>
      <c r="C32" s="2"/>
      <c r="D32" s="2"/>
    </row>
    <row r="33" customFormat="1" x14ac:dyDescent="0.25"/>
  </sheetData>
  <mergeCells count="1">
    <mergeCell ref="B1:D1"/>
  </mergeCells>
  <conditionalFormatting sqref="B3:D27">
    <cfRule type="cellIs" dxfId="8" priority="54" operator="equal">
      <formula>4</formula>
    </cfRule>
    <cfRule type="cellIs" dxfId="7" priority="55" operator="equal">
      <formula>5</formula>
    </cfRule>
    <cfRule type="containsText" dxfId="6" priority="56" operator="containsText" text="0">
      <formula>NOT(ISERROR(SEARCH("0",B3)))</formula>
    </cfRule>
    <cfRule type="cellIs" dxfId="5" priority="57" operator="equal">
      <formula>5</formula>
    </cfRule>
    <cfRule type="cellIs" dxfId="4" priority="58" operator="equal">
      <formula>4</formula>
    </cfRule>
    <cfRule type="cellIs" dxfId="3" priority="59" operator="equal">
      <formula>3</formula>
    </cfRule>
    <cfRule type="cellIs" dxfId="2" priority="60" operator="equal">
      <formula>2</formula>
    </cfRule>
    <cfRule type="cellIs" dxfId="1" priority="61" operator="equal">
      <formula>1</formula>
    </cfRule>
    <cfRule type="expression" dxfId="0" priority="62">
      <formula>ISBLANK($B$3:$B$27)</formula>
    </cfRule>
  </conditionalFormatting>
  <conditionalFormatting sqref="H3:H27">
    <cfRule type="dataBar" priority="72">
      <dataBar showValue="0">
        <cfvo type="min"/>
        <cfvo type="max"/>
        <color rgb="FF638EC6"/>
      </dataBar>
      <extLst>
        <ext xmlns:x14="http://schemas.microsoft.com/office/spreadsheetml/2009/9/main" uri="{B025F937-C7B1-47D3-B67F-A62EFF666E3E}">
          <x14:id>{E6553AB6-03A8-4B8F-9D8B-F39CFA74FA83}</x14:id>
        </ext>
      </extLst>
    </cfRule>
  </conditionalFormatting>
  <hyperlinks>
    <hyperlink ref="A16" r:id="rId1" xr:uid="{00000000-0004-0000-0200-000000000000}"/>
    <hyperlink ref="A22" r:id="rId2" xr:uid="{00000000-0004-0000-0200-000001000000}"/>
    <hyperlink ref="A20" r:id="rId3" xr:uid="{00000000-0004-0000-0200-000002000000}"/>
    <hyperlink ref="A26" r:id="rId4" xr:uid="{00000000-0004-0000-0200-000003000000}"/>
    <hyperlink ref="A23" r:id="rId5" xr:uid="{00000000-0004-0000-0200-000004000000}"/>
    <hyperlink ref="A17" r:id="rId6" xr:uid="{00000000-0004-0000-0200-000005000000}"/>
    <hyperlink ref="A13" r:id="rId7" xr:uid="{00000000-0004-0000-0200-000006000000}"/>
    <hyperlink ref="A11" r:id="rId8" xr:uid="{00000000-0004-0000-0200-000007000000}"/>
    <hyperlink ref="A6" r:id="rId9" xr:uid="{00000000-0004-0000-0200-000008000000}"/>
    <hyperlink ref="A19" r:id="rId10" xr:uid="{00000000-0004-0000-0200-000009000000}"/>
    <hyperlink ref="A4" r:id="rId11" xr:uid="{00000000-0004-0000-0200-00000A000000}"/>
    <hyperlink ref="A3" r:id="rId12" xr:uid="{4BC54161-2400-432A-B023-C24D71820E00}"/>
    <hyperlink ref="A5" r:id="rId13" xr:uid="{163D0DC7-3636-4B36-BCAC-E3BB5967A20A}"/>
    <hyperlink ref="A7" r:id="rId14" xr:uid="{E02502C5-C8EB-4297-91AC-36CB9EE6405A}"/>
    <hyperlink ref="A8" r:id="rId15" xr:uid="{9EE2FF4C-EC38-4EE6-8199-78963EDC8226}"/>
    <hyperlink ref="A9" r:id="rId16" xr:uid="{D5E1AB48-14DC-46E4-9340-A1795B816679}"/>
    <hyperlink ref="A10" r:id="rId17" xr:uid="{583B0A13-DA03-48B4-ADA2-EFB5832EF662}"/>
    <hyperlink ref="A12" r:id="rId18" xr:uid="{CEA0FD6B-B142-4F4B-A977-F258D7BA85D0}"/>
    <hyperlink ref="A14" r:id="rId19" xr:uid="{E6674FA0-8FBA-4CB6-9E87-F4D306620FA2}"/>
    <hyperlink ref="A15" r:id="rId20" xr:uid="{DCE3F433-F834-478F-9D12-737749EE84D4}"/>
    <hyperlink ref="A18" r:id="rId21" xr:uid="{5D0EB05B-9F25-44E0-9680-554EC2F27502}"/>
    <hyperlink ref="A21" r:id="rId22" xr:uid="{41A03221-155F-4471-A802-06A01223AEF5}"/>
    <hyperlink ref="A24" r:id="rId23" xr:uid="{64CC7703-3A4E-4409-8EC6-3F41A33E9459}"/>
    <hyperlink ref="A25" r:id="rId24" xr:uid="{FCD028D0-11E7-49C7-A203-D9917B11E62A}"/>
    <hyperlink ref="A27" r:id="rId25" xr:uid="{E6E47973-EE9A-4D7B-967A-8DC9C40AD159}"/>
  </hyperlinks>
  <pageMargins left="0.7" right="0.7" top="0.75" bottom="0.75" header="0.3" footer="0.3"/>
  <pageSetup paperSize="9" orientation="portrait" r:id="rId26"/>
  <extLst>
    <ext xmlns:x14="http://schemas.microsoft.com/office/spreadsheetml/2009/9/main" uri="{78C0D931-6437-407d-A8EE-F0AAD7539E65}">
      <x14:conditionalFormattings>
        <x14:conditionalFormatting xmlns:xm="http://schemas.microsoft.com/office/excel/2006/main">
          <x14:cfRule type="dataBar" id="{E6553AB6-03A8-4B8F-9D8B-F39CFA74FA83}">
            <x14:dataBar minLength="0" maxLength="100" gradient="0" axisPosition="none">
              <x14:cfvo type="autoMin"/>
              <x14:cfvo type="autoMax"/>
              <x14:negativeFillColor rgb="FFFF0000"/>
            </x14:dataBar>
          </x14:cfRule>
          <xm:sqref>H3:H27</xm:sqref>
        </x14:conditionalFormatting>
      </x14:conditionalFormattings>
    </ext>
    <ext xmlns:x14="http://schemas.microsoft.com/office/spreadsheetml/2009/9/main" uri="{CCE6A557-97BC-4b89-ADB6-D9C93CAAB3DF}">
      <x14:dataValidations xmlns:xm="http://schemas.microsoft.com/office/excel/2006/main" count="1">
        <x14:dataValidation type="list" showInputMessage="1" showErrorMessage="1" xr:uid="{00000000-0002-0000-0200-000000000000}">
          <x14:formula1>
            <xm:f>Scores!$A$3:$A$9</xm:f>
          </x14:formula1>
          <xm:sqref>B3:D27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7"/>
  <sheetViews>
    <sheetView workbookViewId="0">
      <pane ySplit="2" topLeftCell="A15" activePane="bottomLeft" state="frozen"/>
      <selection pane="bottomLeft" activeCell="C2" sqref="C2"/>
    </sheetView>
  </sheetViews>
  <sheetFormatPr defaultRowHeight="15" x14ac:dyDescent="0.25"/>
  <cols>
    <col min="1" max="1" width="21.7109375" customWidth="1"/>
    <col min="2" max="2" width="24.28515625" customWidth="1"/>
    <col min="3" max="3" width="33.28515625" customWidth="1"/>
    <col min="4" max="4" width="49.7109375" customWidth="1"/>
    <col min="5" max="5" width="37.140625" customWidth="1"/>
    <col min="6" max="6" width="8" customWidth="1"/>
    <col min="7" max="7" width="35.28515625" customWidth="1"/>
    <col min="8" max="11" width="12.7109375" customWidth="1"/>
    <col min="12" max="12" width="23.85546875" customWidth="1"/>
  </cols>
  <sheetData>
    <row r="1" spans="1:12" ht="15.75" thickBot="1" x14ac:dyDescent="0.3">
      <c r="D1" s="34"/>
      <c r="E1" s="34"/>
      <c r="F1" s="34"/>
    </row>
    <row r="2" spans="1:12" ht="28.5" customHeight="1" thickBot="1" x14ac:dyDescent="0.3">
      <c r="A2" s="20" t="s">
        <v>42</v>
      </c>
      <c r="B2" s="20" t="s">
        <v>43</v>
      </c>
      <c r="C2" s="31" t="s">
        <v>72</v>
      </c>
      <c r="D2" s="35" t="s">
        <v>44</v>
      </c>
      <c r="E2" s="8" t="s">
        <v>45</v>
      </c>
      <c r="G2" s="38"/>
      <c r="H2" s="52" t="s">
        <v>46</v>
      </c>
      <c r="I2" s="53"/>
      <c r="J2" s="53"/>
      <c r="K2" s="54"/>
      <c r="L2" s="38"/>
    </row>
    <row r="3" spans="1:12" ht="25.15" customHeight="1" thickBot="1" x14ac:dyDescent="0.3">
      <c r="A3" s="42" t="s">
        <v>47</v>
      </c>
      <c r="B3" s="42" t="s">
        <v>53</v>
      </c>
      <c r="C3" s="44" t="s">
        <v>53</v>
      </c>
      <c r="D3" s="8">
        <f>IF(OR(VLOOKUP(C3,Assessment!$A$3:$G$27,6,0)="",VLOOKUP(C3,Assessment!$A$3:$G$27,7,0)=""),"",VLOOKUP(C3,Assessment!$A$3:$G$27,7,0)-VLOOKUP(C3,Assessment!$A$3:$G$27,6,0))</f>
        <v>-3</v>
      </c>
      <c r="E3" s="8" t="str">
        <f>IF(ISTEXT(D3)=TRUE,"Eén of meerdere niveaus zijn onbekend","")</f>
        <v/>
      </c>
      <c r="G3" s="39" t="s">
        <v>5</v>
      </c>
      <c r="H3" s="55">
        <f>IFERROR( SUM(Assessment!F3:F27)/(125-(5*COUNTBLANK(Assessment!F3:F27))), "Resultaat is onbepaald" )</f>
        <v>2.1391304347826088</v>
      </c>
      <c r="I3" s="56"/>
      <c r="J3" s="56"/>
      <c r="K3" s="57"/>
    </row>
    <row r="4" spans="1:12" ht="25.15" customHeight="1" thickBot="1" x14ac:dyDescent="0.3">
      <c r="A4" s="42" t="s">
        <v>47</v>
      </c>
      <c r="B4" s="42" t="s">
        <v>55</v>
      </c>
      <c r="C4" s="62" t="s">
        <v>61</v>
      </c>
      <c r="D4" s="8">
        <f>IF(OR(VLOOKUP(C4,Assessment!$A$3:$G$27,6,0)="",VLOOKUP(C4,Assessment!$A$3:$G$27,7,0)=""),"",VLOOKUP(C4,Assessment!$A$3:$G$27,7,0)-VLOOKUP(C4,Assessment!$A$3:$G$27,6,0))</f>
        <v>4</v>
      </c>
      <c r="E4" s="8" t="str">
        <f t="shared" ref="E4:E27" si="0">IF(ISTEXT(D4)=TRUE,"Eén of meerdere niveaus zijn onbekend","")</f>
        <v/>
      </c>
      <c r="G4" s="39" t="s">
        <v>6</v>
      </c>
      <c r="H4" s="55">
        <f>IFERROR( SUM(Assessment!G3:G27)/(125-(5*COUNTBLANK(Assessment!G3:G27))), "Resultaat is onbepaald" )</f>
        <v>2.5454545454545454</v>
      </c>
      <c r="I4" s="56"/>
      <c r="J4" s="56"/>
      <c r="K4" s="57"/>
    </row>
    <row r="5" spans="1:12" ht="25.15" customHeight="1" thickBot="1" x14ac:dyDescent="0.3">
      <c r="A5" s="42" t="s">
        <v>47</v>
      </c>
      <c r="B5" s="42" t="s">
        <v>55</v>
      </c>
      <c r="C5" s="43" t="s">
        <v>30</v>
      </c>
      <c r="D5" s="8" t="e">
        <f>IF(OR(VLOOKUP(C5,Assessment!$A$3:$G$27,6,0)="",VLOOKUP(C5,Assessment!$A$3:$G$27,7,0)=""),"",VLOOKUP(C5,Assessment!$A$3:$G$27,7,0)-VLOOKUP(C5,Assessment!$A$3:$G$27,6,0))</f>
        <v>#N/A</v>
      </c>
      <c r="E5" s="8" t="str">
        <f t="shared" si="0"/>
        <v/>
      </c>
      <c r="G5" s="39" t="s">
        <v>52</v>
      </c>
      <c r="H5" s="49">
        <f>IFERROR( H4-H3, "Resultaat is onbepaald" )</f>
        <v>0.40632411067193663</v>
      </c>
      <c r="I5" s="50"/>
      <c r="J5" s="50"/>
      <c r="K5" s="51"/>
    </row>
    <row r="6" spans="1:12" ht="25.15" customHeight="1" thickBot="1" x14ac:dyDescent="0.3">
      <c r="A6" s="42" t="s">
        <v>47</v>
      </c>
      <c r="B6" s="42" t="s">
        <v>51</v>
      </c>
      <c r="C6" s="62" t="s">
        <v>70</v>
      </c>
      <c r="D6" s="8" t="e">
        <f>IF(OR(VLOOKUP(C6,Assessment!$A$3:$G$27,6,0)="",VLOOKUP(C6,Assessment!$A$3:$G$27,7,0)=""),"",VLOOKUP(C6,Assessment!$A$3:$G$27,7,0)-VLOOKUP(C6,Assessment!$A$3:$G$27,6,0))</f>
        <v>#N/A</v>
      </c>
      <c r="E6" s="8" t="str">
        <f t="shared" si="0"/>
        <v/>
      </c>
    </row>
    <row r="7" spans="1:12" ht="25.15" customHeight="1" thickBot="1" x14ac:dyDescent="0.3">
      <c r="A7" s="42" t="s">
        <v>49</v>
      </c>
      <c r="B7" s="42" t="s">
        <v>50</v>
      </c>
      <c r="C7" s="62" t="s">
        <v>67</v>
      </c>
      <c r="D7" s="8">
        <f>IF(OR(VLOOKUP(C7,Assessment!$A$3:$G$27,6,0)="",VLOOKUP(C7,Assessment!$A$3:$G$27,7,0)=""),"",VLOOKUP(C7,Assessment!$A$3:$G$27,7,0)-VLOOKUP(C7,Assessment!$A$3:$G$27,6,0))</f>
        <v>0</v>
      </c>
      <c r="E7" s="8" t="str">
        <f t="shared" si="0"/>
        <v/>
      </c>
    </row>
    <row r="8" spans="1:12" ht="25.15" customHeight="1" thickBot="1" x14ac:dyDescent="0.3">
      <c r="A8" s="42" t="s">
        <v>49</v>
      </c>
      <c r="B8" s="42" t="s">
        <v>33</v>
      </c>
      <c r="C8" s="43" t="s">
        <v>33</v>
      </c>
      <c r="D8" s="8">
        <f>IF(OR(VLOOKUP(C8,Assessment!$A$3:$G$27,6,0)="",VLOOKUP(C8,Assessment!$A$3:$G$27,7,0)=""),"",VLOOKUP(C8,Assessment!$A$3:$G$27,7,0)-VLOOKUP(C8,Assessment!$A$3:$G$27,6,0))</f>
        <v>6</v>
      </c>
      <c r="E8" s="8" t="str">
        <f t="shared" si="0"/>
        <v/>
      </c>
    </row>
    <row r="9" spans="1:12" ht="25.15" customHeight="1" thickBot="1" x14ac:dyDescent="0.3">
      <c r="A9" s="42" t="s">
        <v>54</v>
      </c>
      <c r="B9" s="42"/>
      <c r="C9" s="43" t="s">
        <v>41</v>
      </c>
      <c r="D9" s="8">
        <f>IF(OR(VLOOKUP(C9,Assessment!$A$3:$G$27,6,0)="",VLOOKUP(C9,Assessment!$A$3:$G$27,7,0)=""),"",VLOOKUP(C9,Assessment!$A$3:$G$27,7,0)-VLOOKUP(C9,Assessment!$A$3:$G$27,6,0))</f>
        <v>-5</v>
      </c>
      <c r="E9" s="8" t="str">
        <f t="shared" si="0"/>
        <v/>
      </c>
    </row>
    <row r="10" spans="1:12" ht="25.15" customHeight="1" thickBot="1" x14ac:dyDescent="0.3">
      <c r="A10" s="42" t="s">
        <v>54</v>
      </c>
      <c r="B10" s="42"/>
      <c r="C10" s="43" t="s">
        <v>28</v>
      </c>
      <c r="D10" s="8">
        <f>IF(OR(VLOOKUP(C10,Assessment!$A$3:$G$27,6,0)="",VLOOKUP(C10,Assessment!$A$3:$G$27,7,0)=""),"",VLOOKUP(C10,Assessment!$A$3:$G$27,7,0)-VLOOKUP(C10,Assessment!$A$3:$G$27,6,0))</f>
        <v>0</v>
      </c>
      <c r="E10" s="8" t="str">
        <f t="shared" si="0"/>
        <v/>
      </c>
    </row>
    <row r="11" spans="1:12" ht="25.15" customHeight="1" thickBot="1" x14ac:dyDescent="0.3">
      <c r="A11" s="42" t="s">
        <v>54</v>
      </c>
      <c r="B11" s="42"/>
      <c r="C11" s="43" t="s">
        <v>40</v>
      </c>
      <c r="D11" s="8">
        <f>IF(OR(VLOOKUP(C11,Assessment!$A$3:$G$27,6,0)="",VLOOKUP(C11,Assessment!$A$3:$G$27,7,0)=""),"",VLOOKUP(C11,Assessment!$A$3:$G$27,7,0)-VLOOKUP(C11,Assessment!$A$3:$G$27,6,0))</f>
        <v>0</v>
      </c>
      <c r="E11" s="8" t="str">
        <f t="shared" si="0"/>
        <v/>
      </c>
    </row>
    <row r="12" spans="1:12" ht="25.15" customHeight="1" thickBot="1" x14ac:dyDescent="0.3">
      <c r="A12" s="42" t="s">
        <v>47</v>
      </c>
      <c r="B12" s="42" t="s">
        <v>51</v>
      </c>
      <c r="C12" s="62" t="s">
        <v>63</v>
      </c>
      <c r="D12" s="8">
        <f>IF(OR(VLOOKUP(C12,Assessment!$A$3:$G$27,6,0)="",VLOOKUP(C12,Assessment!$A$3:$G$27,7,0)=""),"",VLOOKUP(C12,Assessment!$A$3:$G$27,7,0)-VLOOKUP(C12,Assessment!$A$3:$G$27,6,0))</f>
        <v>12</v>
      </c>
      <c r="E12" s="8" t="str">
        <f t="shared" si="0"/>
        <v/>
      </c>
    </row>
    <row r="13" spans="1:12" ht="25.15" customHeight="1" thickBot="1" x14ac:dyDescent="0.3">
      <c r="A13" s="42" t="s">
        <v>47</v>
      </c>
      <c r="B13" s="42" t="s">
        <v>53</v>
      </c>
      <c r="C13" s="43" t="s">
        <v>36</v>
      </c>
      <c r="D13" s="8">
        <f>IF(OR(VLOOKUP(C13,Assessment!$A$3:$G$27,6,0)="",VLOOKUP(C13,Assessment!$A$3:$G$27,7,0)=""),"",VLOOKUP(C13,Assessment!$A$3:$G$27,7,0)-VLOOKUP(C13,Assessment!$A$3:$G$27,6,0))</f>
        <v>0</v>
      </c>
      <c r="E13" s="8" t="str">
        <f t="shared" si="0"/>
        <v/>
      </c>
    </row>
    <row r="14" spans="1:12" ht="25.15" customHeight="1" thickBot="1" x14ac:dyDescent="0.3">
      <c r="A14" s="42" t="s">
        <v>49</v>
      </c>
      <c r="B14" s="42" t="s">
        <v>33</v>
      </c>
      <c r="C14" s="43" t="s">
        <v>35</v>
      </c>
      <c r="D14" s="8">
        <f>IF(OR(VLOOKUP(C14,Assessment!$A$3:$G$27,6,0)="",VLOOKUP(C14,Assessment!$A$3:$G$27,7,0)=""),"",VLOOKUP(C14,Assessment!$A$3:$G$27,7,0)-VLOOKUP(C14,Assessment!$A$3:$G$27,6,0))</f>
        <v>0</v>
      </c>
      <c r="E14" s="8" t="str">
        <f t="shared" si="0"/>
        <v/>
      </c>
    </row>
    <row r="15" spans="1:12" ht="25.15" customHeight="1" thickBot="1" x14ac:dyDescent="0.3">
      <c r="A15" s="42" t="s">
        <v>54</v>
      </c>
      <c r="B15" s="42"/>
      <c r="C15" s="43" t="s">
        <v>29</v>
      </c>
      <c r="D15" s="8">
        <f>IF(OR(VLOOKUP(C15,Assessment!$A$3:$G$27,6,0)="",VLOOKUP(C15,Assessment!$A$3:$G$27,7,0)=""),"",VLOOKUP(C15,Assessment!$A$3:$G$27,7,0)-VLOOKUP(C15,Assessment!$A$3:$G$27,6,0))</f>
        <v>0</v>
      </c>
      <c r="E15" s="8" t="str">
        <f t="shared" si="0"/>
        <v/>
      </c>
    </row>
    <row r="16" spans="1:12" ht="25.15" customHeight="1" thickBot="1" x14ac:dyDescent="0.3">
      <c r="A16" s="42" t="s">
        <v>54</v>
      </c>
      <c r="B16" s="42"/>
      <c r="C16" s="43" t="s">
        <v>31</v>
      </c>
      <c r="D16" s="8">
        <f>IF(OR(VLOOKUP(C16,Assessment!$A$3:$G$27,6,0)="",VLOOKUP(C16,Assessment!$A$3:$G$27,7,0)=""),"",VLOOKUP(C16,Assessment!$A$3:$G$27,7,0)-VLOOKUP(C16,Assessment!$A$3:$G$27,6,0))</f>
        <v>8</v>
      </c>
      <c r="E16" s="8" t="str">
        <f t="shared" si="0"/>
        <v/>
      </c>
    </row>
    <row r="17" spans="1:5" ht="25.15" customHeight="1" thickBot="1" x14ac:dyDescent="0.3">
      <c r="A17" s="42" t="s">
        <v>49</v>
      </c>
      <c r="B17" s="42" t="s">
        <v>50</v>
      </c>
      <c r="C17" s="62" t="s">
        <v>66</v>
      </c>
      <c r="D17" s="8">
        <f>IF(OR(VLOOKUP(C17,Assessment!$A$3:$G$27,6,0)="",VLOOKUP(C17,Assessment!$A$3:$G$27,7,0)=""),"",VLOOKUP(C17,Assessment!$A$3:$G$27,7,0)-VLOOKUP(C17,Assessment!$A$3:$G$27,6,0))</f>
        <v>0</v>
      </c>
      <c r="E17" s="8" t="str">
        <f t="shared" si="0"/>
        <v/>
      </c>
    </row>
    <row r="18" spans="1:5" ht="25.15" customHeight="1" thickBot="1" x14ac:dyDescent="0.3">
      <c r="A18" s="42" t="s">
        <v>47</v>
      </c>
      <c r="B18" s="42" t="s">
        <v>48</v>
      </c>
      <c r="C18" s="62" t="s">
        <v>64</v>
      </c>
      <c r="D18" s="8">
        <f>IF(OR(VLOOKUP(C18,Assessment!$A$3:$G$27,6,0)="",VLOOKUP(C18,Assessment!$A$3:$G$27,7,0)=""),"",VLOOKUP(C18,Assessment!$A$3:$G$27,7,0)-VLOOKUP(C18,Assessment!$A$3:$G$27,6,0))</f>
        <v>3</v>
      </c>
      <c r="E18" s="8" t="str">
        <f t="shared" si="0"/>
        <v/>
      </c>
    </row>
    <row r="19" spans="1:5" ht="25.15" customHeight="1" thickBot="1" x14ac:dyDescent="0.3">
      <c r="A19" s="42" t="s">
        <v>49</v>
      </c>
      <c r="B19" s="42" t="s">
        <v>33</v>
      </c>
      <c r="C19" s="43" t="s">
        <v>37</v>
      </c>
      <c r="D19" s="8">
        <f>IF(OR(VLOOKUP(C19,Assessment!$A$3:$G$27,6,0)="",VLOOKUP(C19,Assessment!$A$3:$G$27,7,0)=""),"",VLOOKUP(C19,Assessment!$A$3:$G$27,7,0)-VLOOKUP(C19,Assessment!$A$3:$G$27,6,0))</f>
        <v>0</v>
      </c>
      <c r="E19" s="8" t="str">
        <f t="shared" si="0"/>
        <v/>
      </c>
    </row>
    <row r="20" spans="1:5" ht="25.15" customHeight="1" thickBot="1" x14ac:dyDescent="0.3">
      <c r="A20" s="42" t="s">
        <v>49</v>
      </c>
      <c r="B20" s="42" t="s">
        <v>50</v>
      </c>
      <c r="C20" s="62" t="s">
        <v>68</v>
      </c>
      <c r="D20" s="8" t="str">
        <f>IF(OR(VLOOKUP(C20,Assessment!$A$3:$G$27,6,0)="",VLOOKUP(C20,Assessment!$A$3:$G$27,7,0)=""),"",VLOOKUP(C20,Assessment!$A$3:$G$27,7,0)-VLOOKUP(C20,Assessment!$A$3:$G$27,6,0))</f>
        <v/>
      </c>
      <c r="E20" s="8" t="str">
        <f t="shared" si="0"/>
        <v>Eén of meerdere niveaus zijn onbekend</v>
      </c>
    </row>
    <row r="21" spans="1:5" ht="25.15" customHeight="1" thickBot="1" x14ac:dyDescent="0.3">
      <c r="A21" s="42" t="s">
        <v>47</v>
      </c>
      <c r="B21" s="42" t="s">
        <v>48</v>
      </c>
      <c r="C21" s="62" t="s">
        <v>65</v>
      </c>
      <c r="D21" s="8">
        <f>IF(OR(VLOOKUP(C21,Assessment!$A$3:$G$27,6,0)="",VLOOKUP(C21,Assessment!$A$3:$G$27,7,0)=""),"",VLOOKUP(C21,Assessment!$A$3:$G$27,7,0)-VLOOKUP(C21,Assessment!$A$3:$G$27,6,0))</f>
        <v>0</v>
      </c>
      <c r="E21" s="8" t="str">
        <f t="shared" si="0"/>
        <v/>
      </c>
    </row>
    <row r="22" spans="1:5" ht="25.15" customHeight="1" thickBot="1" x14ac:dyDescent="0.3">
      <c r="A22" s="42" t="s">
        <v>49</v>
      </c>
      <c r="B22" s="42" t="s">
        <v>50</v>
      </c>
      <c r="C22" s="43" t="s">
        <v>38</v>
      </c>
      <c r="D22" s="8" t="e">
        <f>IF(OR(VLOOKUP(C22,Assessment!$A$3:$G$27,6,0)="",VLOOKUP(C22,Assessment!$A$3:$G$27,7,0)=""),"",VLOOKUP(C22,Assessment!$A$3:$G$27,7,0)-VLOOKUP(C22,Assessment!$A$3:$G$27,6,0))</f>
        <v>#N/A</v>
      </c>
      <c r="E22" s="8" t="str">
        <f t="shared" si="0"/>
        <v/>
      </c>
    </row>
    <row r="23" spans="1:5" ht="25.15" customHeight="1" thickBot="1" x14ac:dyDescent="0.3">
      <c r="A23" s="42" t="s">
        <v>49</v>
      </c>
      <c r="B23" s="42" t="s">
        <v>33</v>
      </c>
      <c r="C23" s="43" t="s">
        <v>34</v>
      </c>
      <c r="D23" s="8">
        <f>IF(OR(VLOOKUP(C23,Assessment!$A$3:$G$27,6,0)="",VLOOKUP(C23,Assessment!$A$3:$G$27,7,0)=""),"",VLOOKUP(C23,Assessment!$A$3:$G$27,7,0)-VLOOKUP(C23,Assessment!$A$3:$G$27,6,0))</f>
        <v>4</v>
      </c>
      <c r="E23" s="8" t="str">
        <f t="shared" si="0"/>
        <v/>
      </c>
    </row>
    <row r="24" spans="1:5" ht="25.15" customHeight="1" thickBot="1" x14ac:dyDescent="0.3">
      <c r="A24" s="42" t="s">
        <v>47</v>
      </c>
      <c r="B24" s="42" t="s">
        <v>48</v>
      </c>
      <c r="C24" s="62" t="s">
        <v>69</v>
      </c>
      <c r="D24" s="8" t="str">
        <f>IF(OR(VLOOKUP(C24,Assessment!$A$3:$G$27,6,0)="",VLOOKUP(C24,Assessment!$A$3:$G$27,7,0)=""),"",VLOOKUP(C24,Assessment!$A$3:$G$27,7,0)-VLOOKUP(C24,Assessment!$A$3:$G$27,6,0))</f>
        <v/>
      </c>
      <c r="E24" s="8" t="str">
        <f t="shared" si="0"/>
        <v>Eén of meerdere niveaus zijn onbekend</v>
      </c>
    </row>
    <row r="25" spans="1:5" ht="25.15" customHeight="1" thickBot="1" x14ac:dyDescent="0.3">
      <c r="A25" s="42" t="s">
        <v>47</v>
      </c>
      <c r="B25" s="42" t="s">
        <v>51</v>
      </c>
      <c r="C25" s="62" t="s">
        <v>57</v>
      </c>
      <c r="D25" s="8">
        <f>IF(OR(VLOOKUP(C25,Assessment!$A$3:$G$27,6,0)="",VLOOKUP(C25,Assessment!$A$3:$G$27,7,0)=""),"",VLOOKUP(C25,Assessment!$A$3:$G$27,7,0)-VLOOKUP(C25,Assessment!$A$3:$G$27,6,0))</f>
        <v>0</v>
      </c>
      <c r="E25" s="8" t="str">
        <f t="shared" si="0"/>
        <v/>
      </c>
    </row>
    <row r="26" spans="1:5" ht="25.15" customHeight="1" thickBot="1" x14ac:dyDescent="0.3">
      <c r="A26" s="42" t="s">
        <v>47</v>
      </c>
      <c r="B26" s="42" t="s">
        <v>53</v>
      </c>
      <c r="C26" s="62" t="s">
        <v>71</v>
      </c>
      <c r="D26" s="8" t="e">
        <f>IF(OR(VLOOKUP(C26,Assessment!$A$3:$G$27,6,0)="",VLOOKUP(C26,Assessment!$A$3:$G$27,7,0)=""),"",VLOOKUP(C26,Assessment!$A$3:$G$27,7,0)-VLOOKUP(C26,Assessment!$A$3:$G$27,6,0))</f>
        <v>#N/A</v>
      </c>
      <c r="E26" s="8" t="str">
        <f t="shared" si="0"/>
        <v/>
      </c>
    </row>
    <row r="27" spans="1:5" ht="25.15" customHeight="1" thickBot="1" x14ac:dyDescent="0.3">
      <c r="A27" s="42" t="s">
        <v>47</v>
      </c>
      <c r="B27" s="42" t="s">
        <v>55</v>
      </c>
      <c r="C27" s="43" t="s">
        <v>32</v>
      </c>
      <c r="D27" s="8">
        <f>IF(OR(VLOOKUP(C27,Assessment!$A$3:$G$27,6,0)="",VLOOKUP(C27,Assessment!$A$3:$G$27,7,0)=""),"",VLOOKUP(C27,Assessment!$A$3:$G$27,7,0)-VLOOKUP(C27,Assessment!$A$3:$G$27,6,0))</f>
        <v>4</v>
      </c>
      <c r="E27" s="8" t="str">
        <f t="shared" si="0"/>
        <v/>
      </c>
    </row>
  </sheetData>
  <autoFilter ref="A2:D27" xr:uid="{00000000-0009-0000-0000-000003000000}">
    <sortState xmlns:xlrd2="http://schemas.microsoft.com/office/spreadsheetml/2017/richdata2" ref="A3:D27">
      <sortCondition descending="1" ref="C2:C27"/>
    </sortState>
  </autoFilter>
  <mergeCells count="4">
    <mergeCell ref="H5:K5"/>
    <mergeCell ref="H2:K2"/>
    <mergeCell ref="H3:K3"/>
    <mergeCell ref="H4:K4"/>
  </mergeCells>
  <conditionalFormatting sqref="D3:E27">
    <cfRule type="dataBar" priority="1">
      <dataBar>
        <cfvo type="min"/>
        <cfvo type="max"/>
        <color rgb="FF63C384"/>
      </dataBar>
      <extLst>
        <ext xmlns:x14="http://schemas.microsoft.com/office/spreadsheetml/2009/9/main" uri="{B025F937-C7B1-47D3-B67F-A62EFF666E3E}">
          <x14:id>{33988BFA-C9AD-4798-801A-8B38FA5D4542}</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3988BFA-C9AD-4798-801A-8B38FA5D4542}">
            <x14:dataBar minLength="0" maxLength="100" border="1" negativeBarBorderColorSameAsPositive="0" axisPosition="middle">
              <x14:cfvo type="autoMin"/>
              <x14:cfvo type="autoMax"/>
              <x14:borderColor rgb="FF63C384"/>
              <x14:negativeFillColor rgb="FFFF0000"/>
              <x14:negativeBorderColor rgb="FFFF0000"/>
              <x14:axisColor rgb="FF000000"/>
            </x14:dataBar>
          </x14:cfRule>
          <xm:sqref>D3:E27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9"/>
  <sheetViews>
    <sheetView workbookViewId="0">
      <selection activeCell="A2" sqref="A2"/>
    </sheetView>
  </sheetViews>
  <sheetFormatPr defaultRowHeight="15" x14ac:dyDescent="0.25"/>
  <cols>
    <col min="1" max="1" width="20.28515625" bestFit="1" customWidth="1"/>
    <col min="2" max="6" width="15.7109375" customWidth="1"/>
  </cols>
  <sheetData>
    <row r="2" spans="1:3" x14ac:dyDescent="0.25">
      <c r="A2" s="3" t="s">
        <v>56</v>
      </c>
      <c r="B2" s="3"/>
      <c r="C2" s="3"/>
    </row>
    <row r="4" spans="1:3" x14ac:dyDescent="0.25">
      <c r="A4" s="4">
        <v>0</v>
      </c>
    </row>
    <row r="5" spans="1:3" x14ac:dyDescent="0.25">
      <c r="A5" s="4">
        <v>1</v>
      </c>
    </row>
    <row r="6" spans="1:3" x14ac:dyDescent="0.25">
      <c r="A6" s="4">
        <v>2</v>
      </c>
    </row>
    <row r="7" spans="1:3" x14ac:dyDescent="0.25">
      <c r="A7" s="4">
        <v>3</v>
      </c>
    </row>
    <row r="8" spans="1:3" x14ac:dyDescent="0.25">
      <c r="A8" s="4">
        <v>4</v>
      </c>
    </row>
    <row r="9" spans="1:3" x14ac:dyDescent="0.25">
      <c r="A9" s="4">
        <v>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6191768228FD49AF6B5C14862190EB" ma:contentTypeVersion="11" ma:contentTypeDescription="Een nieuw document maken." ma:contentTypeScope="" ma:versionID="ad628a856ddec83c540aabe3f92c1c04">
  <xsd:schema xmlns:xsd="http://www.w3.org/2001/XMLSchema" xmlns:xs="http://www.w3.org/2001/XMLSchema" xmlns:p="http://schemas.microsoft.com/office/2006/metadata/properties" xmlns:ns2="e35c73ec-3610-424f-ba58-2b2c5cd80b2c" targetNamespace="http://schemas.microsoft.com/office/2006/metadata/properties" ma:root="true" ma:fieldsID="a98eee4abed9295cf49c2fddea10eef4" ns2:_="">
    <xsd:import namespace="e35c73ec-3610-424f-ba58-2b2c5cd80b2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5c73ec-3610-424f-ba58-2b2c5cd80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23E9BB-A3CB-4CD5-A9B3-159B6F162E99}">
  <ds:schemaRefs>
    <ds:schemaRef ds:uri="http://purl.org/dc/elements/1.1/"/>
    <ds:schemaRef ds:uri="http://schemas.microsoft.com/office/2006/metadata/properties"/>
    <ds:schemaRef ds:uri="http://schemas.openxmlformats.org/package/2006/metadata/core-properties"/>
    <ds:schemaRef ds:uri="http://purl.org/dc/dcmitype/"/>
    <ds:schemaRef ds:uri="http://www.w3.org/XML/1998/namespace"/>
    <ds:schemaRef ds:uri="e35c73ec-3610-424f-ba58-2b2c5cd80b2c"/>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6EC73EEE-0795-4B1E-9C52-30E777F98201}">
  <ds:schemaRefs>
    <ds:schemaRef ds:uri="http://schemas.microsoft.com/sharepoint/v3/contenttype/forms"/>
  </ds:schemaRefs>
</ds:datastoreItem>
</file>

<file path=customXml/itemProps3.xml><?xml version="1.0" encoding="utf-8"?>
<ds:datastoreItem xmlns:ds="http://schemas.openxmlformats.org/officeDocument/2006/customXml" ds:itemID="{82C423DB-A727-4539-BF94-A832BB7AD2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5c73ec-3610-424f-ba58-2b2c5cd80b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Voorblad</vt:lpstr>
      <vt:lpstr>Definities en Niveaus</vt:lpstr>
      <vt:lpstr>Assessment</vt:lpstr>
      <vt:lpstr>Resultaat</vt:lpstr>
      <vt:lpstr>Scores</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Kamal</dc:creator>
  <cp:keywords/>
  <dc:description/>
  <cp:lastModifiedBy>Peter van Nederpelt</cp:lastModifiedBy>
  <cp:revision/>
  <dcterms:created xsi:type="dcterms:W3CDTF">2022-01-31T13:44:39Z</dcterms:created>
  <dcterms:modified xsi:type="dcterms:W3CDTF">2024-09-16T20:01:38Z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0x010100FA6191768228FD49AF6B5C14862190EB</vt:lpwstr>
  </property>
</Properties>
</file>