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https://uwvnl-my.sharepoint.com/personal/rwi158_uwv_nl/Documents/DAMA documenten/"/>
    </mc:Choice>
  </mc:AlternateContent>
  <xr:revisionPtr revIDLastSave="317" documentId="8_{8A7F1B7C-A84C-435B-ACDA-AEACF3DBC95C}" xr6:coauthVersionLast="47" xr6:coauthVersionMax="47" xr10:uidLastSave="{9E71D611-F82D-499D-99E0-E8506AB3334F}"/>
  <bookViews>
    <workbookView xWindow="58050" yWindow="750" windowWidth="19185" windowHeight="12645" activeTab="2" xr2:uid="{00000000-000D-0000-FFFF-FFFF00000000}"/>
  </bookViews>
  <sheets>
    <sheet name="Voorblad" sheetId="7" r:id="rId1"/>
    <sheet name="Definities en Niveaus" sheetId="5" r:id="rId2"/>
    <sheet name="Assessment" sheetId="1" r:id="rId3"/>
    <sheet name="Resultaat" sheetId="6" r:id="rId4"/>
    <sheet name="Scores" sheetId="4" state="hidden" r:id="rId5"/>
  </sheets>
  <definedNames>
    <definedName name="_xlnm._FilterDatabase" localSheetId="2" hidden="1">Assessment!$A$2:$G$27</definedName>
    <definedName name="_xlnm._FilterDatabase" localSheetId="3" hidden="1">Resultaat!$A$2:$D$27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0" i="6" l="1"/>
  <c r="E30" i="6" s="1"/>
  <c r="D29" i="6"/>
  <c r="D28" i="6"/>
  <c r="G30" i="1"/>
  <c r="G29" i="1"/>
  <c r="G28" i="1"/>
  <c r="D4" i="6"/>
  <c r="D3" i="6"/>
  <c r="G27" i="1"/>
  <c r="G14" i="1"/>
  <c r="G3" i="1"/>
  <c r="G12" i="1"/>
  <c r="G5" i="1"/>
  <c r="G13" i="1"/>
  <c r="G11" i="1"/>
  <c r="G10" i="1"/>
  <c r="G26" i="1"/>
  <c r="G25" i="1"/>
  <c r="G4" i="1"/>
  <c r="G24" i="1"/>
  <c r="G23" i="1"/>
  <c r="G22" i="1"/>
  <c r="G21" i="1"/>
  <c r="G20" i="1"/>
  <c r="G9" i="1"/>
  <c r="G8" i="1"/>
  <c r="G7" i="1"/>
  <c r="G15" i="1"/>
  <c r="G6" i="1"/>
  <c r="G19" i="1"/>
  <c r="G18" i="1"/>
  <c r="G17" i="1"/>
  <c r="G16" i="1"/>
  <c r="F14" i="1"/>
  <c r="D6" i="6" s="1"/>
  <c r="E6" i="6" s="1"/>
  <c r="F3" i="1"/>
  <c r="F12" i="1"/>
  <c r="D7" i="6" s="1"/>
  <c r="E7" i="6" s="1"/>
  <c r="F5" i="1"/>
  <c r="D23" i="6" s="1"/>
  <c r="E23" i="6" s="1"/>
  <c r="F13" i="1"/>
  <c r="D9" i="6" s="1"/>
  <c r="F11" i="1"/>
  <c r="D10" i="6" s="1"/>
  <c r="E10" i="6" s="1"/>
  <c r="F10" i="1"/>
  <c r="D12" i="6" s="1"/>
  <c r="E12" i="6" s="1"/>
  <c r="F27" i="1"/>
  <c r="F26" i="1"/>
  <c r="F25" i="1"/>
  <c r="D27" i="6" s="1"/>
  <c r="E27" i="6" s="1"/>
  <c r="F4" i="1"/>
  <c r="D26" i="6" s="1"/>
  <c r="F24" i="1"/>
  <c r="F23" i="1"/>
  <c r="D24" i="6" s="1"/>
  <c r="E24" i="6" s="1"/>
  <c r="F22" i="1"/>
  <c r="D14" i="6" s="1"/>
  <c r="E14" i="6" s="1"/>
  <c r="F21" i="1"/>
  <c r="F20" i="1"/>
  <c r="F9" i="1"/>
  <c r="D8" i="6" s="1"/>
  <c r="E8" i="6" s="1"/>
  <c r="F8" i="1"/>
  <c r="D5" i="6" s="1"/>
  <c r="F7" i="1"/>
  <c r="D25" i="6" s="1"/>
  <c r="E25" i="6" s="1"/>
  <c r="F15" i="1"/>
  <c r="D13" i="6" s="1"/>
  <c r="F6" i="1"/>
  <c r="D18" i="6" s="1"/>
  <c r="E18" i="6" s="1"/>
  <c r="F19" i="1"/>
  <c r="D20" i="6" s="1"/>
  <c r="E20" i="6" s="1"/>
  <c r="F18" i="1"/>
  <c r="F17" i="1"/>
  <c r="F16" i="1"/>
  <c r="D11" i="6" s="1"/>
  <c r="E11" i="6" s="1"/>
  <c r="D19" i="6" l="1"/>
  <c r="E19" i="6" s="1"/>
  <c r="E28" i="6"/>
  <c r="D21" i="6"/>
  <c r="E21" i="6" s="1"/>
  <c r="D17" i="6"/>
  <c r="E17" i="6" s="1"/>
  <c r="D15" i="6"/>
  <c r="E15" i="6" s="1"/>
  <c r="D22" i="6"/>
  <c r="E22" i="6" s="1"/>
  <c r="E29" i="6"/>
  <c r="D16" i="6"/>
  <c r="E16" i="6" s="1"/>
  <c r="E5" i="6"/>
  <c r="E4" i="6"/>
  <c r="E3" i="6"/>
  <c r="E13" i="6"/>
  <c r="E9" i="6"/>
  <c r="E26" i="6"/>
  <c r="H4" i="6"/>
  <c r="H3" i="6"/>
  <c r="E14" i="1"/>
  <c r="E3" i="1"/>
  <c r="E12" i="1"/>
  <c r="E5" i="1"/>
  <c r="E13" i="1"/>
  <c r="E11" i="1"/>
  <c r="E10" i="1"/>
  <c r="E27" i="1"/>
  <c r="E26" i="1"/>
  <c r="E25" i="1"/>
  <c r="E4" i="1"/>
  <c r="E24" i="1"/>
  <c r="E23" i="1"/>
  <c r="E22" i="1"/>
  <c r="E21" i="1"/>
  <c r="E20" i="1"/>
  <c r="E9" i="1"/>
  <c r="E8" i="1"/>
  <c r="E7" i="1"/>
  <c r="E15" i="1"/>
  <c r="E6" i="1"/>
  <c r="E19" i="1"/>
  <c r="E18" i="1"/>
  <c r="E17" i="1"/>
  <c r="E16" i="1"/>
  <c r="H5" i="6" l="1"/>
</calcChain>
</file>

<file path=xl/sharedStrings.xml><?xml version="1.0" encoding="utf-8"?>
<sst xmlns="http://schemas.openxmlformats.org/spreadsheetml/2006/main" count="146" uniqueCount="72">
  <si>
    <t>Gelicenseerd onder Creative Commons Naamsvermelding 4.0 Internationaal licentie (CC BY 4.0)</t>
  </si>
  <si>
    <t>v2.6 [mei 2022]</t>
  </si>
  <si>
    <t xml:space="preserve">Data Quality Maturity Assessment </t>
  </si>
  <si>
    <t>Definitie Belang van element</t>
  </si>
  <si>
    <t>Belang Niveau</t>
  </si>
  <si>
    <t>Definitie Data Quality Maturity niveaus van element</t>
  </si>
  <si>
    <t>Huidig Niveau</t>
  </si>
  <si>
    <t>Gewenst Niveau</t>
  </si>
  <si>
    <t>Belang van element is onbekend</t>
  </si>
  <si>
    <t>Onbekend</t>
  </si>
  <si>
    <t>Element heeft geheel geen belang</t>
  </si>
  <si>
    <t>Er is nog geheel geen ontwikkeling</t>
  </si>
  <si>
    <t>Element heeft zeer gering belang</t>
  </si>
  <si>
    <r>
      <rPr>
        <b/>
        <sz val="11"/>
        <color theme="1"/>
        <rFont val="Calibri"/>
        <family val="2"/>
        <scheme val="minor"/>
      </rPr>
      <t>INITIEEL</t>
    </r>
    <r>
      <rPr>
        <sz val="11"/>
        <color theme="1"/>
        <rFont val="Calibri"/>
        <family val="2"/>
        <charset val="1"/>
        <scheme val="minor"/>
      </rPr>
      <t xml:space="preserve">
Er begint bewustwording te ontstaan
Oplossingen zijn lokaal
Niet geborgd: ad hoc, onvoorspelbaar</t>
    </r>
  </si>
  <si>
    <t>Element heeft enigszins belang</t>
  </si>
  <si>
    <r>
      <rPr>
        <b/>
        <sz val="11"/>
        <color theme="1"/>
        <rFont val="Calibri"/>
        <family val="2"/>
        <scheme val="minor"/>
      </rPr>
      <t>HERHAALBAAR</t>
    </r>
    <r>
      <rPr>
        <sz val="11"/>
        <color theme="1"/>
        <rFont val="Calibri"/>
        <family val="2"/>
        <charset val="1"/>
        <scheme val="minor"/>
      </rPr>
      <t xml:space="preserve">
Reactief/probleemoplossend denken
Weinig kennisdeling tussen afdelingen
Geborgd in mensen</t>
    </r>
  </si>
  <si>
    <t>Element heeft belang</t>
  </si>
  <si>
    <r>
      <rPr>
        <b/>
        <sz val="11"/>
        <color theme="1"/>
        <rFont val="Calibri"/>
        <family val="2"/>
        <scheme val="minor"/>
      </rPr>
      <t>GEDEFINIEERD</t>
    </r>
    <r>
      <rPr>
        <sz val="11"/>
        <color theme="1"/>
        <rFont val="Calibri"/>
        <family val="2"/>
        <charset val="1"/>
        <scheme val="minor"/>
      </rPr>
      <t xml:space="preserve">
Preventief/probleemvoorkomend denken
Samenwerking tussen afdelingen
Geborgd in processen</t>
    </r>
  </si>
  <si>
    <t>Element heeft veel belang</t>
  </si>
  <si>
    <r>
      <rPr>
        <b/>
        <sz val="11"/>
        <color theme="1"/>
        <rFont val="Calibri"/>
        <family val="2"/>
        <scheme val="minor"/>
      </rPr>
      <t>AANTOONBAAR</t>
    </r>
    <r>
      <rPr>
        <sz val="11"/>
        <color theme="1"/>
        <rFont val="Calibri"/>
        <family val="2"/>
        <charset val="1"/>
        <scheme val="minor"/>
      </rPr>
      <t xml:space="preserve">
Meten en monitoren
Samenwerking en feedback georganiseerd
Geborgd in besturing</t>
    </r>
  </si>
  <si>
    <t>Element heeft uiterst veel belang</t>
  </si>
  <si>
    <r>
      <rPr>
        <b/>
        <sz val="11"/>
        <color theme="1"/>
        <rFont val="Calibri"/>
        <family val="2"/>
        <scheme val="minor"/>
      </rPr>
      <t>GEBORGD</t>
    </r>
    <r>
      <rPr>
        <sz val="11"/>
        <color theme="1"/>
        <rFont val="Calibri"/>
        <family val="2"/>
        <charset val="1"/>
        <scheme val="minor"/>
      </rPr>
      <t xml:space="preserve">
Effectief en continu verbeterend
Borging over afdelingen heen
Geborgd in cultuur: de organisatie ziet data als asset</t>
    </r>
  </si>
  <si>
    <t>INPUT NIVEAU</t>
  </si>
  <si>
    <t>BEREKEND</t>
  </si>
  <si>
    <t>Gewenst Niveau - Huidig Niveau</t>
  </si>
  <si>
    <t>Belang Niveau x Huidig Niveau</t>
  </si>
  <si>
    <t>Belang Niveau x Gewenst Niveau</t>
  </si>
  <si>
    <t>Opmerkingen / Toelichting</t>
  </si>
  <si>
    <t>Leadership</t>
  </si>
  <si>
    <t>Data quality policy</t>
  </si>
  <si>
    <t>Roles and responsibilities</t>
  </si>
  <si>
    <t>Data quality objectives</t>
  </si>
  <si>
    <t>Awareness of data quality</t>
  </si>
  <si>
    <t>Metadata</t>
  </si>
  <si>
    <t>Data lineage</t>
  </si>
  <si>
    <t>Data cleansing</t>
  </si>
  <si>
    <t>Internal audit</t>
  </si>
  <si>
    <t>Management review</t>
  </si>
  <si>
    <t>Categorie</t>
  </si>
  <si>
    <t>Sub-categorie</t>
  </si>
  <si>
    <t>Belang Niveau x (Gewenst Niveau - Huidig Niveau)</t>
  </si>
  <si>
    <t>Opmerking</t>
  </si>
  <si>
    <t>Gewogen Gemiddelde score Data Quality Maturity</t>
  </si>
  <si>
    <t>Tactical</t>
  </si>
  <si>
    <t>Processes</t>
  </si>
  <si>
    <t>Operational</t>
  </si>
  <si>
    <t>Data Quality Improvement</t>
  </si>
  <si>
    <t>Analysis</t>
  </si>
  <si>
    <t>Gewenst Niveau minus Huidig Niveau</t>
  </si>
  <si>
    <t>Stakeholders</t>
  </si>
  <si>
    <t>Strategic</t>
  </si>
  <si>
    <t>People</t>
  </si>
  <si>
    <t>Belang/Huidig/Gwenst</t>
  </si>
  <si>
    <t>Context</t>
  </si>
  <si>
    <t>Stakeholder</t>
  </si>
  <si>
    <t>Competence of staff</t>
  </si>
  <si>
    <t>Data Quality communication</t>
  </si>
  <si>
    <t>Documented information</t>
  </si>
  <si>
    <t>Data process</t>
  </si>
  <si>
    <t>Data quality risk analysis</t>
  </si>
  <si>
    <t>Critical data element</t>
  </si>
  <si>
    <t>Data quality rule</t>
  </si>
  <si>
    <t>Data supplier</t>
  </si>
  <si>
    <t>Data quality analysis</t>
  </si>
  <si>
    <t>Data quality monitoring</t>
  </si>
  <si>
    <t>Data quality issue</t>
  </si>
  <si>
    <t>Data quality improvement action</t>
  </si>
  <si>
    <t>Data model</t>
  </si>
  <si>
    <t>Compliance</t>
  </si>
  <si>
    <t>Resources</t>
  </si>
  <si>
    <t>Scope</t>
  </si>
  <si>
    <t>Data quality element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</si>
</sst>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charset val="1"/>
      <scheme val="minor"/>
    </font>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1"/>
      <color rgb="FF000000"/>
      <name val="Calibri"/>
      <family val="2"/>
      <charset val="1"/>
    </font>
    <font>
      <i/>
      <sz val="10"/>
      <color rgb="FF000000"/>
      <name val="Calibri"/>
      <family val="2"/>
    </font>
    <font>
      <sz val="28"/>
      <color rgb="FF000000"/>
      <name val="Calibri"/>
      <family val="2"/>
      <charset val="1"/>
    </font>
    <font>
      <sz val="12"/>
      <color rgb="FF000000"/>
      <name val="Calibri"/>
      <family val="2"/>
    </font>
    <font>
      <sz val="14"/>
      <color rgb="FF000000"/>
      <name val="Calibri"/>
      <family val="2"/>
      <charset val="1"/>
    </font>
    <font>
      <b/>
      <sz val="11"/>
      <color theme="0"/>
      <name val="Calibri"/>
      <family val="2"/>
      <scheme val="minor"/>
    </font>
    <font>
      <sz val="11"/>
      <color rgb="FFFF0000"/>
      <name val="Calibri"/>
      <family val="2"/>
      <scheme val="minor"/>
    </font>
    <font>
      <sz val="11"/>
      <name val="Calibri"/>
      <family val="2"/>
      <scheme val="minor"/>
    </font>
  </fonts>
  <fills count="12">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0066FF"/>
        <bgColor indexed="64"/>
      </patternFill>
    </fill>
    <fill>
      <patternFill patternType="solid">
        <fgColor rgb="FF0033CC"/>
        <bgColor indexed="64"/>
      </patternFill>
    </fill>
    <fill>
      <patternFill patternType="solid">
        <fgColor rgb="FF3399FF"/>
        <bgColor indexed="64"/>
      </patternFill>
    </fill>
    <fill>
      <patternFill patternType="solid">
        <fgColor theme="0"/>
        <bgColor indexed="64"/>
      </patternFill>
    </fill>
    <fill>
      <patternFill patternType="solid">
        <fgColor theme="4" tint="-0.249977111117893"/>
        <bgColor indexed="64"/>
      </patternFill>
    </fill>
  </fills>
  <borders count="2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auto="1"/>
      </right>
      <top style="medium">
        <color auto="1"/>
      </top>
      <bottom style="medium">
        <color auto="1"/>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auto="1"/>
      </right>
      <top style="medium">
        <color auto="1"/>
      </top>
      <bottom/>
      <diagonal/>
    </border>
    <border>
      <left style="medium">
        <color indexed="64"/>
      </left>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5" fillId="0" borderId="0"/>
  </cellStyleXfs>
  <cellXfs count="83">
    <xf numFmtId="0" fontId="0" fillId="0" borderId="0" xfId="0"/>
    <xf numFmtId="0" fontId="2" fillId="0" borderId="0" xfId="0" applyFont="1" applyAlignment="1">
      <alignment horizontal="center" vertical="center" wrapText="1"/>
    </xf>
    <xf numFmtId="0" fontId="3" fillId="0" borderId="0" xfId="0" applyFont="1" applyAlignment="1">
      <alignment horizontal="left" vertical="center"/>
    </xf>
    <xf numFmtId="0" fontId="0" fillId="0" borderId="0" xfId="0" applyAlignment="1">
      <alignment horizontal="center" vertical="center"/>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1" xfId="0" applyBorder="1"/>
    <xf numFmtId="0" fontId="3" fillId="0" borderId="1" xfId="0" applyFont="1" applyBorder="1"/>
    <xf numFmtId="0" fontId="3" fillId="4" borderId="1" xfId="0" applyFont="1" applyFill="1" applyBorder="1" applyAlignment="1">
      <alignment horizontal="center" vertical="center"/>
    </xf>
    <xf numFmtId="0" fontId="2" fillId="0" borderId="1" xfId="0" applyFont="1" applyBorder="1" applyAlignment="1">
      <alignment horizontal="left" vertical="center" wrapText="1"/>
    </xf>
    <xf numFmtId="0" fontId="3" fillId="5" borderId="1" xfId="0" applyFont="1" applyFill="1" applyBorder="1" applyAlignment="1">
      <alignment horizontal="center" vertical="center"/>
    </xf>
    <xf numFmtId="0" fontId="3" fillId="6" borderId="1" xfId="0" applyFont="1" applyFill="1" applyBorder="1" applyAlignment="1">
      <alignment horizontal="center" vertical="center"/>
    </xf>
    <xf numFmtId="0" fontId="2" fillId="0" borderId="1" xfId="0" applyFont="1" applyBorder="1" applyAlignment="1">
      <alignment wrapText="1"/>
    </xf>
    <xf numFmtId="0" fontId="3" fillId="9" borderId="1" xfId="0" applyFont="1" applyFill="1" applyBorder="1" applyAlignment="1">
      <alignment horizontal="center" vertical="center"/>
    </xf>
    <xf numFmtId="0" fontId="4" fillId="0" borderId="1" xfId="0" applyFont="1" applyBorder="1" applyAlignment="1">
      <alignment horizontal="left" vertical="center"/>
    </xf>
    <xf numFmtId="0" fontId="3" fillId="0" borderId="1" xfId="0" applyFont="1" applyBorder="1" applyAlignment="1">
      <alignment horizontal="left" vertical="center"/>
    </xf>
    <xf numFmtId="0" fontId="0" fillId="0" borderId="1" xfId="0" applyBorder="1" applyAlignment="1">
      <alignment horizontal="left" vertical="center"/>
    </xf>
    <xf numFmtId="0" fontId="5" fillId="0" borderId="0" xfId="1"/>
    <xf numFmtId="0" fontId="6" fillId="0" borderId="0" xfId="1" applyFont="1" applyAlignment="1">
      <alignment vertical="top"/>
    </xf>
    <xf numFmtId="0" fontId="5" fillId="0" borderId="0" xfId="1" applyAlignment="1">
      <alignment horizontal="right"/>
    </xf>
    <xf numFmtId="0" fontId="7" fillId="0" borderId="0" xfId="1" applyFont="1"/>
    <xf numFmtId="0" fontId="8" fillId="0" borderId="0" xfId="1" applyFont="1" applyAlignment="1">
      <alignment horizontal="left" wrapText="1"/>
    </xf>
    <xf numFmtId="0" fontId="9" fillId="0" borderId="0" xfId="1" applyFont="1"/>
    <xf numFmtId="0" fontId="5" fillId="0" borderId="0" xfId="1" quotePrefix="1"/>
    <xf numFmtId="0" fontId="3" fillId="3" borderId="8" xfId="0" applyFont="1" applyFill="1" applyBorder="1" applyAlignment="1">
      <alignment vertical="center"/>
    </xf>
    <xf numFmtId="0" fontId="3" fillId="3" borderId="9" xfId="0" applyFont="1" applyFill="1" applyBorder="1" applyAlignment="1">
      <alignment vertical="center"/>
    </xf>
    <xf numFmtId="0" fontId="3" fillId="2" borderId="1" xfId="0" applyFont="1" applyFill="1" applyBorder="1" applyAlignment="1">
      <alignment horizontal="left" vertical="center" wrapText="1"/>
    </xf>
    <xf numFmtId="0" fontId="10" fillId="8" borderId="1" xfId="0" applyFont="1" applyFill="1" applyBorder="1" applyAlignment="1">
      <alignment horizontal="center" vertical="center"/>
    </xf>
    <xf numFmtId="0" fontId="10" fillId="7" borderId="1" xfId="0" applyFont="1" applyFill="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0" xfId="0" applyFont="1" applyAlignment="1">
      <alignment horizontal="left" vertical="center" wrapText="1"/>
    </xf>
    <xf numFmtId="0" fontId="11" fillId="0" borderId="0" xfId="0" applyFont="1" applyAlignment="1">
      <alignment horizontal="left" vertical="center" wrapText="1"/>
    </xf>
    <xf numFmtId="0" fontId="3" fillId="0" borderId="0" xfId="0" applyFont="1" applyAlignment="1">
      <alignment vertical="center" wrapText="1"/>
    </xf>
    <xf numFmtId="0" fontId="3" fillId="3" borderId="1" xfId="0" applyFont="1" applyFill="1" applyBorder="1" applyAlignment="1">
      <alignment vertical="center" wrapText="1"/>
    </xf>
    <xf numFmtId="0" fontId="4" fillId="0" borderId="1" xfId="0" applyFont="1" applyBorder="1" applyAlignment="1">
      <alignment horizontal="center" vertical="center"/>
    </xf>
    <xf numFmtId="0" fontId="0" fillId="3" borderId="1" xfId="0" applyFill="1" applyBorder="1" applyAlignment="1">
      <alignment horizontal="left" vertical="center"/>
    </xf>
    <xf numFmtId="0" fontId="2" fillId="3" borderId="2" xfId="0" applyFont="1" applyFill="1" applyBorder="1" applyAlignment="1">
      <alignment horizontal="left" vertical="center" wrapText="1"/>
    </xf>
    <xf numFmtId="0" fontId="12" fillId="3" borderId="2" xfId="0" applyFont="1" applyFill="1" applyBorder="1" applyAlignment="1">
      <alignment horizontal="left" vertical="center" wrapText="1"/>
    </xf>
    <xf numFmtId="0" fontId="3" fillId="10" borderId="9" xfId="0" applyFont="1" applyFill="1" applyBorder="1" applyAlignment="1">
      <alignment vertical="center"/>
    </xf>
    <xf numFmtId="0" fontId="3" fillId="3" borderId="8" xfId="0" applyFont="1" applyFill="1" applyBorder="1" applyAlignment="1">
      <alignment horizontal="center" vertical="center" wrapText="1"/>
    </xf>
    <xf numFmtId="0" fontId="1" fillId="0" borderId="2" xfId="0" applyFont="1" applyBorder="1" applyAlignment="1">
      <alignment horizontal="left" vertical="center" wrapText="1"/>
    </xf>
    <xf numFmtId="0" fontId="1" fillId="3" borderId="2" xfId="0" applyFont="1" applyFill="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left" vertical="center" wrapText="1"/>
    </xf>
    <xf numFmtId="0" fontId="0" fillId="3" borderId="10" xfId="0" applyFill="1" applyBorder="1" applyAlignment="1">
      <alignment horizontal="left" vertical="center"/>
    </xf>
    <xf numFmtId="0" fontId="0" fillId="3" borderId="13" xfId="0" applyFill="1" applyBorder="1" applyAlignment="1">
      <alignment horizontal="left" vertical="center"/>
    </xf>
    <xf numFmtId="0" fontId="0" fillId="3" borderId="4" xfId="0" applyFill="1" applyBorder="1" applyAlignment="1">
      <alignment horizontal="left" vertical="center"/>
    </xf>
    <xf numFmtId="0" fontId="1" fillId="3" borderId="11" xfId="0" applyFont="1" applyFill="1" applyBorder="1" applyAlignment="1">
      <alignment horizontal="left" vertical="center" wrapText="1"/>
    </xf>
    <xf numFmtId="0" fontId="3" fillId="3" borderId="14" xfId="0" applyFont="1" applyFill="1" applyBorder="1" applyAlignment="1">
      <alignment horizontal="center" vertical="center" wrapText="1"/>
    </xf>
    <xf numFmtId="0" fontId="0" fillId="0" borderId="3" xfId="0" applyBorder="1"/>
    <xf numFmtId="0" fontId="1" fillId="0" borderId="8" xfId="0" applyFont="1" applyBorder="1" applyAlignment="1">
      <alignment horizontal="left" vertical="center" wrapText="1"/>
    </xf>
    <xf numFmtId="0" fontId="0" fillId="0" borderId="10" xfId="0" applyBorder="1"/>
    <xf numFmtId="0" fontId="3" fillId="2" borderId="15"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0" borderId="16" xfId="0" applyFont="1" applyBorder="1" applyAlignment="1">
      <alignment horizontal="center" vertical="center" wrapText="1"/>
    </xf>
    <xf numFmtId="0" fontId="3" fillId="11" borderId="3" xfId="0" applyFont="1" applyFill="1" applyBorder="1" applyAlignment="1">
      <alignment horizontal="left" vertical="center"/>
    </xf>
    <xf numFmtId="0" fontId="3" fillId="11" borderId="2" xfId="0" applyFont="1" applyFill="1" applyBorder="1" applyAlignment="1">
      <alignment horizontal="left" vertical="center"/>
    </xf>
    <xf numFmtId="0" fontId="3" fillId="11" borderId="2" xfId="0" applyFont="1" applyFill="1" applyBorder="1" applyAlignment="1">
      <alignment horizontal="center" vertical="center" wrapText="1"/>
    </xf>
    <xf numFmtId="0" fontId="3" fillId="11" borderId="12" xfId="0" applyFont="1" applyFill="1" applyBorder="1" applyAlignment="1">
      <alignment horizontal="center" vertical="center" wrapText="1"/>
    </xf>
    <xf numFmtId="0" fontId="0" fillId="0" borderId="17" xfId="0" applyBorder="1"/>
    <xf numFmtId="0" fontId="0" fillId="3" borderId="1" xfId="0" applyFill="1" applyBorder="1" applyAlignment="1">
      <alignment horizontal="center"/>
    </xf>
    <xf numFmtId="0" fontId="2" fillId="0" borderId="17"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8" xfId="0" applyBorder="1"/>
    <xf numFmtId="0" fontId="2" fillId="0" borderId="19"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164" fontId="3" fillId="3" borderId="8" xfId="0" applyNumberFormat="1" applyFont="1" applyFill="1" applyBorder="1" applyAlignment="1">
      <alignment horizontal="center" vertical="center"/>
    </xf>
    <xf numFmtId="164" fontId="3" fillId="3" borderId="9" xfId="0" applyNumberFormat="1" applyFont="1" applyFill="1" applyBorder="1" applyAlignment="1">
      <alignment horizontal="center" vertical="center"/>
    </xf>
    <xf numFmtId="164" fontId="3" fillId="3" borderId="10" xfId="0" applyNumberFormat="1" applyFont="1" applyFill="1" applyBorder="1" applyAlignment="1">
      <alignment horizontal="center" vertical="center"/>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10" xfId="0" applyFont="1" applyFill="1" applyBorder="1" applyAlignment="1">
      <alignment horizontal="center" vertical="center" wrapText="1"/>
    </xf>
    <xf numFmtId="164" fontId="3" fillId="3" borderId="8" xfId="0" applyNumberFormat="1" applyFont="1" applyFill="1" applyBorder="1" applyAlignment="1">
      <alignment horizontal="center" vertical="center" wrapText="1"/>
    </xf>
    <xf numFmtId="164" fontId="3" fillId="3" borderId="9" xfId="0" applyNumberFormat="1" applyFont="1" applyFill="1" applyBorder="1" applyAlignment="1">
      <alignment horizontal="center" vertical="center" wrapText="1"/>
    </xf>
    <xf numFmtId="164" fontId="3" fillId="3" borderId="10" xfId="0" applyNumberFormat="1" applyFont="1" applyFill="1" applyBorder="1" applyAlignment="1">
      <alignment horizontal="center" vertical="center" wrapText="1"/>
    </xf>
  </cellXfs>
  <cellStyles count="2">
    <cellStyle name="Normal 2" xfId="1" xr:uid="{00000000-0005-0000-0000-000002000000}"/>
    <cellStyle name="Standaard" xfId="0" builtinId="0"/>
  </cellStyles>
  <dxfs count="17">
    <dxf>
      <fill>
        <patternFill patternType="none">
          <bgColor auto="1"/>
        </patternFill>
      </fill>
    </dxf>
    <dxf>
      <fill>
        <patternFill>
          <bgColor theme="4" tint="0.59996337778862885"/>
        </patternFill>
      </fill>
    </dxf>
    <dxf>
      <fill>
        <patternFill>
          <bgColor theme="4" tint="0.39994506668294322"/>
        </patternFill>
      </fill>
    </dxf>
    <dxf>
      <fill>
        <patternFill>
          <bgColor rgb="FF3399FF"/>
        </patternFill>
      </fill>
    </dxf>
    <dxf>
      <fill>
        <patternFill>
          <bgColor rgb="FF0066FF"/>
        </patternFill>
      </fill>
    </dxf>
    <dxf>
      <fill>
        <patternFill>
          <bgColor rgb="FF0033CC"/>
        </patternFill>
      </fill>
    </dxf>
    <dxf>
      <fill>
        <patternFill>
          <bgColor theme="4" tint="0.79998168889431442"/>
        </patternFill>
      </fill>
    </dxf>
    <dxf>
      <font>
        <color theme="0"/>
      </font>
    </dxf>
    <dxf>
      <font>
        <color theme="0"/>
      </font>
    </dxf>
    <dxf>
      <font>
        <b/>
        <i val="0"/>
        <strike val="0"/>
        <condense val="0"/>
        <extend val="0"/>
        <outline val="0"/>
        <shadow val="0"/>
        <u val="none"/>
        <vertAlign val="baseline"/>
        <sz val="11"/>
        <color theme="1"/>
        <name val="Calibri"/>
        <family val="2"/>
        <scheme val="minor"/>
      </font>
      <fill>
        <patternFill patternType="solid">
          <fgColor indexed="64"/>
          <bgColor theme="0" tint="-4.9989318521683403E-2"/>
        </patternFill>
      </fill>
      <alignment horizontal="center" vertical="center" textRotation="0" wrapText="1" indent="0" justifyLastLine="0" shrinkToFit="0" readingOrder="0"/>
      <border diagonalUp="0" diagonalDown="0">
        <left style="medium">
          <color indexed="64"/>
        </left>
        <right/>
        <top style="medium">
          <color indexed="64"/>
        </top>
        <bottom style="medium">
          <color indexed="64"/>
        </bottom>
        <vertical/>
        <horizontal/>
      </border>
    </dxf>
    <dxf>
      <font>
        <b/>
        <i val="0"/>
        <strike val="0"/>
        <condense val="0"/>
        <extend val="0"/>
        <outline val="0"/>
        <shadow val="0"/>
        <u val="none"/>
        <vertAlign val="baseline"/>
        <sz val="11"/>
        <color theme="1"/>
        <name val="Calibri"/>
        <family val="2"/>
        <scheme val="minor"/>
      </font>
      <fill>
        <patternFill patternType="solid">
          <fgColor indexed="64"/>
          <bgColor theme="0" tint="-4.9989318521683403E-2"/>
        </patternFill>
      </fill>
      <alignment horizontal="center" vertical="center" textRotation="0" wrapText="1" indent="0" justifyLastLine="0" shrinkToFit="0" readingOrder="0"/>
      <border diagonalUp="0" diagonalDown="0">
        <left style="medium">
          <color indexed="64"/>
        </left>
        <right style="medium">
          <color indexed="64"/>
        </right>
        <top style="medium">
          <color indexed="64"/>
        </top>
        <bottom style="medium">
          <color indexed="64"/>
        </bottom>
        <vertical/>
        <horizontal/>
      </border>
    </dxf>
    <dxf>
      <font>
        <b val="0"/>
        <i val="0"/>
        <strike val="0"/>
        <condense val="0"/>
        <extend val="0"/>
        <outline val="0"/>
        <shadow val="0"/>
        <u val="none"/>
        <vertAlign val="baseline"/>
        <sz val="11"/>
        <color theme="1"/>
        <name val="Calibri"/>
        <family val="2"/>
        <scheme val="minor"/>
      </font>
      <fill>
        <patternFill patternType="solid">
          <fgColor indexed="64"/>
          <bgColor theme="0" tint="-4.9989318521683403E-2"/>
        </patternFill>
      </fill>
      <alignment horizontal="left" vertical="center" textRotation="0" wrapText="1" indent="0" justifyLastLine="0" shrinkToFit="0" readingOrder="0"/>
      <border diagonalUp="0" diagonalDown="0">
        <left style="medium">
          <color indexed="64"/>
        </left>
        <right style="medium">
          <color indexed="64"/>
        </right>
        <top/>
        <bottom style="medium">
          <color indexed="64"/>
        </bottom>
        <vertical/>
        <horizontal/>
      </border>
    </dxf>
    <dxf>
      <fill>
        <patternFill patternType="solid">
          <fgColor indexed="64"/>
          <bgColor theme="0" tint="-4.9989318521683403E-2"/>
        </patternFill>
      </fill>
      <alignment horizontal="left" vertical="center" textRotation="0" wrapText="0" indent="0" justifyLastLine="0" shrinkToFit="0" readingOrder="0"/>
      <border diagonalUp="0" diagonalDown="0">
        <left style="medium">
          <color indexed="64"/>
        </left>
        <right style="medium">
          <color indexed="64"/>
        </right>
        <top style="medium">
          <color indexed="64"/>
        </top>
        <bottom style="medium">
          <color indexed="64"/>
        </bottom>
        <vertical/>
        <horizontal/>
      </border>
    </dxf>
    <dxf>
      <fill>
        <patternFill patternType="solid">
          <fgColor indexed="64"/>
          <bgColor theme="0" tint="-4.9989318521683403E-2"/>
        </patternFill>
      </fill>
      <alignment horizontal="left" vertical="center" textRotation="0" wrapText="0" indent="0" justifyLastLine="0" shrinkToFit="0" readingOrder="0"/>
      <border diagonalUp="0" diagonalDown="0">
        <left/>
        <right style="medium">
          <color auto="1"/>
        </right>
        <top style="medium">
          <color auto="1"/>
        </top>
        <bottom style="medium">
          <color auto="1"/>
        </bottom>
        <vertical/>
        <horizontal/>
      </border>
    </dxf>
    <dxf>
      <border outline="0">
        <left style="medium">
          <color indexed="64"/>
        </left>
        <right style="medium">
          <color indexed="64"/>
        </right>
        <top style="medium">
          <color indexed="64"/>
        </top>
        <bottom style="medium">
          <color indexed="64"/>
        </bottom>
      </border>
    </dxf>
    <dxf>
      <border outline="0">
        <bottom style="medium">
          <color indexed="64"/>
        </bottom>
      </border>
    </dxf>
    <dxf>
      <fill>
        <patternFill>
          <fgColor indexed="64"/>
          <bgColor theme="4" tint="-0.249977111117893"/>
        </patternFill>
      </fill>
    </dxf>
  </dxfs>
  <tableStyles count="0" defaultTableStyle="TableStyleMedium2" defaultPivotStyle="PivotStyleLight16"/>
  <colors>
    <mruColors>
      <color rgb="FF0033CC"/>
      <color rgb="FF0066FF"/>
      <color rgb="FF3399FF"/>
      <color rgb="FF4372A5"/>
      <color rgb="FF2F78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hyperlink" Target="https://www.dama-nl.org/wp-content/uploads/2022/04/Een-managementsysteem-voor-datakwaliteit-NL-v2.2.pdf" TargetMode="External"/><Relationship Id="rId2" Type="http://schemas.openxmlformats.org/officeDocument/2006/relationships/hyperlink" Target="https://www.dama-nl.org/data-quality/" TargetMode="External"/><Relationship Id="rId1" Type="http://schemas.openxmlformats.org/officeDocument/2006/relationships/image" Target="../media/image1.png"/><Relationship Id="rId4" Type="http://schemas.openxmlformats.org/officeDocument/2006/relationships/hyperlink" Target="#Assessment!A1"/></Relationships>
</file>

<file path=xl/drawings/drawing1.xml><?xml version="1.0" encoding="utf-8"?>
<xdr:wsDr xmlns:xdr="http://schemas.openxmlformats.org/drawingml/2006/spreadsheetDrawing" xmlns:a="http://schemas.openxmlformats.org/drawingml/2006/main">
  <xdr:twoCellAnchor>
    <xdr:from>
      <xdr:col>4</xdr:col>
      <xdr:colOff>1905</xdr:colOff>
      <xdr:row>4</xdr:row>
      <xdr:rowOff>144780</xdr:rowOff>
    </xdr:from>
    <xdr:to>
      <xdr:col>10</xdr:col>
      <xdr:colOff>609600</xdr:colOff>
      <xdr:row>35</xdr:row>
      <xdr:rowOff>0</xdr:rowOff>
    </xdr:to>
    <xdr:sp macro="" textlink="">
      <xdr:nvSpPr>
        <xdr:cNvPr id="6" name="Tekstvak 3">
          <a:extLst>
            <a:ext uri="{FF2B5EF4-FFF2-40B4-BE49-F238E27FC236}">
              <a16:creationId xmlns:a16="http://schemas.microsoft.com/office/drawing/2014/main" id="{00000000-0008-0000-0000-000006000000}"/>
            </a:ext>
          </a:extLst>
        </xdr:cNvPr>
        <xdr:cNvSpPr txBox="1"/>
      </xdr:nvSpPr>
      <xdr:spPr>
        <a:xfrm>
          <a:off x="6593205" y="1783080"/>
          <a:ext cx="5316855" cy="5600700"/>
        </a:xfrm>
        <a:prstGeom prst="rect">
          <a:avLst/>
        </a:prstGeom>
        <a:solidFill>
          <a:schemeClr val="bg1">
            <a:lumMod val="85000"/>
            <a:alpha val="3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200" b="1"/>
            <a:t>Handleiding</a:t>
          </a:r>
        </a:p>
        <a:p>
          <a:endParaRPr lang="nl-NL" sz="1200" b="1"/>
        </a:p>
        <a:p>
          <a:r>
            <a:rPr lang="nl-NL" sz="1200" b="1"/>
            <a:t>Stap 1 - Voorbereiding</a:t>
          </a:r>
        </a:p>
        <a:p>
          <a:r>
            <a:rPr lang="nl-NL" sz="1200"/>
            <a:t>Vorm</a:t>
          </a:r>
          <a:r>
            <a:rPr lang="nl-NL" sz="1200" baseline="0"/>
            <a:t> é</a:t>
          </a:r>
          <a:r>
            <a:rPr lang="nl-NL" sz="1100" baseline="0">
              <a:solidFill>
                <a:schemeClr val="dk1"/>
              </a:solidFill>
              <a:effectLst/>
              <a:latin typeface="+mn-lt"/>
              <a:ea typeface="+mn-ea"/>
              <a:cs typeface="+mn-cs"/>
            </a:rPr>
            <a:t>é</a:t>
          </a:r>
          <a:r>
            <a:rPr lang="nl-NL" sz="1200" baseline="0"/>
            <a:t>n of meerdere groepen die het assessment gaan doen. Zorg dat er een veilige </a:t>
          </a:r>
          <a:r>
            <a:rPr lang="nl-NL" sz="1200" u="none" baseline="0">
              <a:solidFill>
                <a:sysClr val="windowText" lastClr="000000"/>
              </a:solidFill>
            </a:rPr>
            <a:t>omgeving staat, waar een open discussie wordt gestimuleerd. De groep dient op de hoogte te zijn van het doel van het assessment, en de definities van de begrippen te kennen. DAMA adviseert het assessment in een workshop vorm uit te voeren, met een diverse groep om tot een optimaal mogelijk resultaat te komen.</a:t>
          </a:r>
        </a:p>
        <a:p>
          <a:endParaRPr lang="nl-NL" sz="1200" b="1" u="none" baseline="0">
            <a:solidFill>
              <a:sysClr val="windowText" lastClr="000000"/>
            </a:solidFill>
          </a:endParaRPr>
        </a:p>
        <a:p>
          <a:r>
            <a:rPr lang="nl-NL" sz="1200" b="1" u="none" baseline="0">
              <a:solidFill>
                <a:sysClr val="windowText" lastClr="000000"/>
              </a:solidFill>
            </a:rPr>
            <a:t>Stap 2 - Scoring</a:t>
          </a:r>
        </a:p>
        <a:p>
          <a:r>
            <a:rPr lang="nl-NL" sz="1200" u="none" baseline="0">
              <a:solidFill>
                <a:sysClr val="windowText" lastClr="000000"/>
              </a:solidFill>
            </a:rPr>
            <a:t>Per element dienen er drie niveaus te worden ingevuld: niveau van het belang, het huidige niveau en het gewenste niveau. De schaal en toelichting van de niveaus vindt u op het tweede tabblad 'Definities en Niveaus'. </a:t>
          </a:r>
          <a:endParaRPr lang="nl-NL" sz="1200" u="none">
            <a:solidFill>
              <a:sysClr val="windowText" lastClr="000000"/>
            </a:solidFill>
          </a:endParaRPr>
        </a:p>
        <a:p>
          <a:r>
            <a:rPr lang="nl-NL" sz="1200"/>
            <a:t>In het derde tabblad 'Assessment' (Data Quality Maturity</a:t>
          </a:r>
          <a:r>
            <a:rPr lang="nl-NL" sz="1200" baseline="0"/>
            <a:t> Assessment) </a:t>
          </a:r>
          <a:r>
            <a:rPr lang="nl-NL" sz="1200"/>
            <a:t>is er een mogelijkheid</a:t>
          </a:r>
          <a:r>
            <a:rPr lang="nl-NL" sz="1200" baseline="0"/>
            <a:t> om een niveau en een toelichting te geven bij het niveau. Dit is een verantwoording voor het niveau, en kan als basis dienen voor een vervolg assessment om het verloop te monitoren. </a:t>
          </a:r>
        </a:p>
        <a:p>
          <a:endParaRPr lang="nl-NL" sz="1200"/>
        </a:p>
        <a:p>
          <a:r>
            <a:rPr lang="nl-NL" sz="1200" b="1"/>
            <a:t>Stap 3 - Resultaat</a:t>
          </a:r>
        </a:p>
        <a:p>
          <a:r>
            <a:rPr lang="nl-NL" sz="1200"/>
            <a:t>Het</a:t>
          </a:r>
          <a:r>
            <a:rPr lang="nl-NL" sz="1200" baseline="0"/>
            <a:t> resultaat wordt automatisch berekend. U vindt de gewogen gemiddelde uitkomsten voor de huidige situatie en de gewenste situatie t.o.v. elkaar. Met dit resultaat, de visualisatie en de filter-mogelijkheid, ziet u de gebieden waar de grootste uitdaging zit, alsmede de pieken van succes!</a:t>
          </a:r>
        </a:p>
        <a:p>
          <a:endParaRPr lang="nl-NL" sz="1200" baseline="0"/>
        </a:p>
        <a:p>
          <a:r>
            <a:rPr lang="nl-NL" sz="1200" b="1">
              <a:solidFill>
                <a:schemeClr val="dk1"/>
              </a:solidFill>
              <a:effectLst/>
              <a:latin typeface="+mn-lt"/>
              <a:ea typeface="+mn-ea"/>
              <a:cs typeface="+mn-cs"/>
            </a:rPr>
            <a:t>Stap 4 - Vervolgstappen</a:t>
          </a:r>
          <a:endParaRPr lang="en-US" sz="1200">
            <a:effectLst/>
          </a:endParaRPr>
        </a:p>
        <a:p>
          <a:r>
            <a:rPr lang="nl-NL" sz="1200" baseline="0">
              <a:solidFill>
                <a:schemeClr val="dk1"/>
              </a:solidFill>
              <a:effectLst/>
              <a:latin typeface="+mn-lt"/>
              <a:ea typeface="+mn-ea"/>
              <a:cs typeface="+mn-cs"/>
            </a:rPr>
            <a:t>U kunt aan de slag met vervolgstappen om uw Data Quality Maturity te verhogen op basis van de resultaten. Enkele best practices ter inspiratie vindt u op de website van DAMA.</a:t>
          </a:r>
          <a:endParaRPr lang="nl-NL" sz="1200" baseline="0"/>
        </a:p>
        <a:p>
          <a:endParaRPr lang="nl-NL" sz="1200" baseline="0"/>
        </a:p>
        <a:p>
          <a:endParaRPr lang="nl-NL" sz="1200" baseline="0"/>
        </a:p>
        <a:p>
          <a:endParaRPr lang="nl-NL" sz="1200" baseline="0"/>
        </a:p>
        <a:p>
          <a:endParaRPr lang="nl-NL" sz="1200" baseline="0"/>
        </a:p>
        <a:p>
          <a:endParaRPr lang="nl-NL" sz="1200" baseline="0"/>
        </a:p>
        <a:p>
          <a:endParaRPr lang="nl-NL" sz="1200" baseline="0"/>
        </a:p>
        <a:p>
          <a:endParaRPr lang="nl-NL" sz="1200"/>
        </a:p>
      </xdr:txBody>
    </xdr:sp>
    <xdr:clientData/>
  </xdr:twoCellAnchor>
  <xdr:twoCellAnchor>
    <xdr:from>
      <xdr:col>1</xdr:col>
      <xdr:colOff>22860</xdr:colOff>
      <xdr:row>0</xdr:row>
      <xdr:rowOff>254000</xdr:rowOff>
    </xdr:from>
    <xdr:to>
      <xdr:col>1</xdr:col>
      <xdr:colOff>1673860</xdr:colOff>
      <xdr:row>2</xdr:row>
      <xdr:rowOff>705591</xdr:rowOff>
    </xdr:to>
    <xdr:pic>
      <xdr:nvPicPr>
        <xdr:cNvPr id="2" name="Afbeelding 1" descr="Stichting Dama">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 y="254000"/>
          <a:ext cx="1651000" cy="9011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86360</xdr:colOff>
      <xdr:row>4</xdr:row>
      <xdr:rowOff>152400</xdr:rowOff>
    </xdr:from>
    <xdr:to>
      <xdr:col>2</xdr:col>
      <xdr:colOff>63500</xdr:colOff>
      <xdr:row>27</xdr:row>
      <xdr:rowOff>0</xdr:rowOff>
    </xdr:to>
    <xdr:grpSp>
      <xdr:nvGrpSpPr>
        <xdr:cNvPr id="18" name="Group 17">
          <a:extLst>
            <a:ext uri="{FF2B5EF4-FFF2-40B4-BE49-F238E27FC236}">
              <a16:creationId xmlns:a16="http://schemas.microsoft.com/office/drawing/2014/main" id="{00000000-0008-0000-0000-000012000000}"/>
            </a:ext>
          </a:extLst>
        </xdr:cNvPr>
        <xdr:cNvGrpSpPr/>
      </xdr:nvGrpSpPr>
      <xdr:grpSpPr>
        <a:xfrm>
          <a:off x="349885" y="1781175"/>
          <a:ext cx="5631815" cy="4105275"/>
          <a:chOff x="353060" y="1790700"/>
          <a:chExt cx="5524500" cy="4130040"/>
        </a:xfrm>
      </xdr:grpSpPr>
      <xdr:sp macro="" textlink="">
        <xdr:nvSpPr>
          <xdr:cNvPr id="3" name="Tekstvak 3">
            <a:extLst>
              <a:ext uri="{FF2B5EF4-FFF2-40B4-BE49-F238E27FC236}">
                <a16:creationId xmlns:a16="http://schemas.microsoft.com/office/drawing/2014/main" id="{00000000-0008-0000-0000-000003000000}"/>
              </a:ext>
            </a:extLst>
          </xdr:cNvPr>
          <xdr:cNvSpPr txBox="1"/>
        </xdr:nvSpPr>
        <xdr:spPr>
          <a:xfrm>
            <a:off x="353060" y="1790700"/>
            <a:ext cx="5524500" cy="4130040"/>
          </a:xfrm>
          <a:prstGeom prst="rect">
            <a:avLst/>
          </a:prstGeom>
          <a:solidFill>
            <a:schemeClr val="bg1">
              <a:lumMod val="85000"/>
              <a:alpha val="3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200" b="1"/>
              <a:t>Over het assessment</a:t>
            </a:r>
          </a:p>
          <a:p>
            <a:r>
              <a:rPr lang="nl-NL" sz="1200"/>
              <a:t>Deze Data Quality Maturity Assessment is ontwikkeld door de werkgroep Data Quality van DAMA-NL. Het assessment is gebaseerd op 28 aspecten, ook wel elementen genoemd. Het assessment heeft tot doel op elk van deze 28 elementen inzicht te bieden in het belang van het element, het huidige niveau en het gewenste niveau. Hiermee kan de volwassenheid van datakwaliteit worden bepaald als begin</a:t>
            </a:r>
            <a:r>
              <a:rPr lang="nl-NL" sz="1200" baseline="0"/>
              <a:t>punt voor het meten en verbeteren daarvan.</a:t>
            </a:r>
          </a:p>
          <a:p>
            <a:endParaRPr lang="nl-NL" sz="1200" baseline="0"/>
          </a:p>
          <a:p>
            <a:r>
              <a:rPr lang="nl-NL" sz="1200" b="1" baseline="0"/>
              <a:t>Achtergrond</a:t>
            </a:r>
          </a:p>
          <a:p>
            <a:r>
              <a:rPr lang="nl-NL" sz="1200" b="0" baseline="0"/>
              <a:t>De 28 elementen zijn beschreven in  </a:t>
            </a:r>
          </a:p>
          <a:p>
            <a:endParaRPr lang="nl-NL" sz="1200" baseline="0"/>
          </a:p>
          <a:p>
            <a:r>
              <a:rPr lang="nl-NL" sz="1200" b="1" baseline="0"/>
              <a:t>Doelgroep</a:t>
            </a:r>
          </a:p>
          <a:p>
            <a:r>
              <a:rPr lang="nl-NL" sz="1200" baseline="0"/>
              <a:t>Het assessment is organisatie onafhankelijk en ontwikkeld met experts vanuit zowel de publieke als private sector. Om tot goed inzicht te komen, is het belangrijk dat het assessment bij de belangrijkste betrokkenen in de organisatie wordt uitgezet aan zowel de data, IT/IV als business kant.</a:t>
            </a:r>
          </a:p>
          <a:p>
            <a:endParaRPr lang="nl-NL" sz="1200"/>
          </a:p>
          <a:p>
            <a:r>
              <a:rPr lang="nl-NL" sz="1200" b="1"/>
              <a:t>Feedback</a:t>
            </a:r>
          </a:p>
          <a:p>
            <a:r>
              <a:rPr lang="nl-NL" sz="1200"/>
              <a:t>Het assessment wordt continu doorontwikkeld op basis van feedback en nieuwe inzichten. Voor meer informatie en suggesties kunt u contact opnemen met de werkgroep via </a:t>
            </a:r>
            <a:r>
              <a:rPr lang="nl-NL" sz="1100" baseline="0">
                <a:solidFill>
                  <a:schemeClr val="dk1"/>
                </a:solidFill>
                <a:effectLst/>
                <a:latin typeface="+mn-lt"/>
                <a:ea typeface="+mn-ea"/>
                <a:cs typeface="+mn-cs"/>
              </a:rPr>
              <a:t>                                                                              of via WGDQ@planetbox.nl.</a:t>
            </a:r>
            <a:endParaRPr lang="nl-NL" sz="1200" baseline="0"/>
          </a:p>
          <a:p>
            <a:endParaRPr lang="nl-NL" sz="1200" baseline="0"/>
          </a:p>
          <a:p>
            <a:endParaRPr lang="nl-NL" sz="1200"/>
          </a:p>
        </xdr:txBody>
      </xdr:sp>
      <xdr:sp macro="" textlink="">
        <xdr:nvSpPr>
          <xdr:cNvPr id="9" name="TextBox 8">
            <a:hlinkClick xmlns:r="http://schemas.openxmlformats.org/officeDocument/2006/relationships" r:id="rId2"/>
            <a:extLst>
              <a:ext uri="{FF2B5EF4-FFF2-40B4-BE49-F238E27FC236}">
                <a16:creationId xmlns:a16="http://schemas.microsoft.com/office/drawing/2014/main" id="{00000000-0008-0000-0000-000009000000}"/>
              </a:ext>
            </a:extLst>
          </xdr:cNvPr>
          <xdr:cNvSpPr txBox="1"/>
        </xdr:nvSpPr>
        <xdr:spPr>
          <a:xfrm>
            <a:off x="1136812" y="5568488"/>
            <a:ext cx="2796540" cy="213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lang="nl-NL" sz="1200" baseline="0">
                <a:solidFill>
                  <a:srgbClr val="0033CC"/>
                </a:solidFill>
                <a:effectLst/>
                <a:latin typeface="+mn-lt"/>
                <a:ea typeface="+mn-ea"/>
                <a:cs typeface="+mn-cs"/>
              </a:rPr>
              <a:t>https://www.dama-nl.org/data-quality/</a:t>
            </a:r>
            <a:endParaRPr lang="en-GB" sz="1200">
              <a:solidFill>
                <a:srgbClr val="0033CC"/>
              </a:solidFill>
            </a:endParaRPr>
          </a:p>
        </xdr:txBody>
      </xdr:sp>
      <xdr:sp macro="" textlink="">
        <xdr:nvSpPr>
          <xdr:cNvPr id="11" name="TextBox 10">
            <a:hlinkClick xmlns:r="http://schemas.openxmlformats.org/officeDocument/2006/relationships" r:id="rId3"/>
            <a:extLst>
              <a:ext uri="{FF2B5EF4-FFF2-40B4-BE49-F238E27FC236}">
                <a16:creationId xmlns:a16="http://schemas.microsoft.com/office/drawing/2014/main" id="{00000000-0008-0000-0000-00000B000000}"/>
              </a:ext>
            </a:extLst>
          </xdr:cNvPr>
          <xdr:cNvSpPr txBox="1"/>
        </xdr:nvSpPr>
        <xdr:spPr>
          <a:xfrm>
            <a:off x="2631512" y="3507162"/>
            <a:ext cx="2468880" cy="220980"/>
          </a:xfrm>
          <a:prstGeom prst="rect">
            <a:avLst/>
          </a:prstGeom>
          <a:solidFill>
            <a:schemeClr val="accent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rtlCol="0" anchor="ctr" anchorCtr="1"/>
          <a:lstStyle/>
          <a:p>
            <a:pPr algn="l"/>
            <a:r>
              <a:rPr lang="nl-NL" sz="1200" baseline="0">
                <a:solidFill>
                  <a:srgbClr val="0033CC"/>
                </a:solidFill>
                <a:effectLst/>
                <a:latin typeface="+mn-lt"/>
                <a:ea typeface="+mn-ea"/>
                <a:cs typeface="+mn-cs"/>
              </a:rPr>
              <a:t>dit white paper</a:t>
            </a:r>
            <a:r>
              <a:rPr lang="nl-NL" sz="1200" baseline="0">
                <a:solidFill>
                  <a:sysClr val="windowText" lastClr="000000"/>
                </a:solidFill>
                <a:effectLst/>
                <a:latin typeface="+mn-lt"/>
                <a:ea typeface="+mn-ea"/>
                <a:cs typeface="+mn-cs"/>
              </a:rPr>
              <a:t>.</a:t>
            </a:r>
            <a:endParaRPr lang="en-GB" sz="1100">
              <a:solidFill>
                <a:sysClr val="windowText" lastClr="000000"/>
              </a:solidFill>
              <a:latin typeface="+mn-lt"/>
            </a:endParaRPr>
          </a:p>
        </xdr:txBody>
      </xdr:sp>
    </xdr:grpSp>
    <xdr:clientData/>
  </xdr:twoCellAnchor>
  <xdr:twoCellAnchor>
    <xdr:from>
      <xdr:col>3</xdr:col>
      <xdr:colOff>576580</xdr:colOff>
      <xdr:row>35</xdr:row>
      <xdr:rowOff>86360</xdr:rowOff>
    </xdr:from>
    <xdr:to>
      <xdr:col>7</xdr:col>
      <xdr:colOff>614680</xdr:colOff>
      <xdr:row>38</xdr:row>
      <xdr:rowOff>149860</xdr:rowOff>
    </xdr:to>
    <xdr:sp macro="" textlink="">
      <xdr:nvSpPr>
        <xdr:cNvPr id="4" name="Afgeronde rechthoek 4">
          <a:hlinkClick xmlns:r="http://schemas.openxmlformats.org/officeDocument/2006/relationships" r:id="rId4"/>
          <a:extLst>
            <a:ext uri="{FF2B5EF4-FFF2-40B4-BE49-F238E27FC236}">
              <a16:creationId xmlns:a16="http://schemas.microsoft.com/office/drawing/2014/main" id="{00000000-0008-0000-0000-000004000000}"/>
            </a:ext>
          </a:extLst>
        </xdr:cNvPr>
        <xdr:cNvSpPr/>
      </xdr:nvSpPr>
      <xdr:spPr>
        <a:xfrm>
          <a:off x="6588760" y="7470140"/>
          <a:ext cx="2971800" cy="612140"/>
        </a:xfrm>
        <a:prstGeom prst="roundRect">
          <a:avLst/>
        </a:prstGeom>
        <a:solidFill>
          <a:srgbClr val="002060"/>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nl-NL" sz="2000"/>
            <a:t>Naar he</a:t>
          </a:r>
          <a:r>
            <a:rPr lang="nl-NL" sz="2000" baseline="0"/>
            <a:t>t assessment</a:t>
          </a:r>
          <a:endParaRPr lang="nl-NL" sz="20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7630D68-7C87-43D3-9E37-A651C3AFAF5B}" name="Tabel1" displayName="Tabel1" ref="A2:E30" totalsRowShown="0" headerRowDxfId="16" headerRowBorderDxfId="15" tableBorderDxfId="14">
  <autoFilter ref="A2:E30" xr:uid="{37630D68-7C87-43D3-9E37-A651C3AFAF5B}"/>
  <tableColumns count="5">
    <tableColumn id="1" xr3:uid="{D8A442F8-D886-401E-926F-3103757667FA}" name="Categorie" dataDxfId="13"/>
    <tableColumn id="2" xr3:uid="{CB09D81B-426C-49EF-8AF1-25D580E3BD0D}" name="Sub-categorie" dataDxfId="12"/>
    <tableColumn id="3" xr3:uid="{2E1DA3B8-25D3-4F26-8B55-E528F1F2875B}" name="Data quality element" dataDxfId="11"/>
    <tableColumn id="4" xr3:uid="{61DE27E0-E93A-4A0C-9D12-4D4DA1111EFF}" name="Belang Niveau x (Gewenst Niveau - Huidig Niveau)" dataDxfId="10"/>
    <tableColumn id="5" xr3:uid="{AD0D5447-A402-4FEA-A172-63FCA68C83B2}" name="Opmerking" dataDxfId="9">
      <calculatedColumnFormula>IF(ISTEXT(D3)=TRUE,"Eén of meerdere niveaus zijn onbekend","")</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2"/>
  <sheetViews>
    <sheetView showGridLines="0" topLeftCell="A3" zoomScaleNormal="100" workbookViewId="0">
      <selection activeCell="B39" sqref="B39"/>
    </sheetView>
  </sheetViews>
  <sheetFormatPr defaultColWidth="11.453125" defaultRowHeight="14.5" x14ac:dyDescent="0.35"/>
  <cols>
    <col min="1" max="1" width="3.81640625" style="21" customWidth="1"/>
    <col min="2" max="2" width="80.81640625" style="21" bestFit="1" customWidth="1"/>
    <col min="3" max="3" width="2.81640625" style="21" customWidth="1"/>
    <col min="4" max="4" width="8.453125" style="21" customWidth="1"/>
    <col min="5" max="16384" width="11.453125" style="21"/>
  </cols>
  <sheetData>
    <row r="1" spans="1:2" ht="21" customHeight="1" x14ac:dyDescent="0.35">
      <c r="B1" s="22" t="s">
        <v>0</v>
      </c>
    </row>
    <row r="2" spans="1:2" x14ac:dyDescent="0.35">
      <c r="B2" s="23" t="s">
        <v>1</v>
      </c>
    </row>
    <row r="3" spans="1:2" ht="57" customHeight="1" x14ac:dyDescent="0.35"/>
    <row r="4" spans="1:2" ht="36" x14ac:dyDescent="0.8">
      <c r="B4" s="24" t="s">
        <v>2</v>
      </c>
    </row>
    <row r="5" spans="1:2" ht="15.5" x14ac:dyDescent="0.35">
      <c r="B5" s="25"/>
    </row>
    <row r="8" spans="1:2" ht="15.5" x14ac:dyDescent="0.35">
      <c r="B8" s="25"/>
    </row>
    <row r="10" spans="1:2" ht="18.5" x14ac:dyDescent="0.45">
      <c r="A10" s="26"/>
      <c r="B10" s="25"/>
    </row>
    <row r="16" spans="1:2" x14ac:dyDescent="0.35">
      <c r="B16" s="27"/>
    </row>
    <row r="19" spans="2:2" x14ac:dyDescent="0.35">
      <c r="B19" s="27"/>
    </row>
    <row r="22" spans="2:2" x14ac:dyDescent="0.35">
      <c r="B22" s="27"/>
    </row>
  </sheetData>
  <sheetProtection select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9"/>
  <sheetViews>
    <sheetView workbookViewId="0">
      <selection activeCell="B2" sqref="B2"/>
    </sheetView>
  </sheetViews>
  <sheetFormatPr defaultRowHeight="14.5" x14ac:dyDescent="0.35"/>
  <cols>
    <col min="1" max="1" width="4.26953125" customWidth="1"/>
    <col min="2" max="2" width="30.54296875" bestFit="1" customWidth="1"/>
    <col min="3" max="3" width="16" customWidth="1"/>
    <col min="5" max="5" width="50.81640625" bestFit="1" customWidth="1"/>
    <col min="6" max="6" width="15.81640625" customWidth="1"/>
    <col min="7" max="7" width="18.453125" customWidth="1"/>
  </cols>
  <sheetData>
    <row r="1" spans="2:7" ht="15" thickBot="1" x14ac:dyDescent="0.4"/>
    <row r="2" spans="2:7" ht="16" thickBot="1" x14ac:dyDescent="0.4">
      <c r="B2" s="18" t="s">
        <v>3</v>
      </c>
      <c r="C2" s="40" t="s">
        <v>4</v>
      </c>
      <c r="E2" s="18" t="s">
        <v>5</v>
      </c>
      <c r="F2" s="40" t="s">
        <v>6</v>
      </c>
      <c r="G2" s="40" t="s">
        <v>7</v>
      </c>
    </row>
    <row r="3" spans="2:7" ht="15" thickBot="1" x14ac:dyDescent="0.4">
      <c r="B3" s="20" t="s">
        <v>8</v>
      </c>
      <c r="C3" s="19"/>
      <c r="E3" s="10" t="s">
        <v>9</v>
      </c>
      <c r="F3" s="11"/>
      <c r="G3" s="11"/>
    </row>
    <row r="4" spans="2:7" ht="15" thickBot="1" x14ac:dyDescent="0.4">
      <c r="B4" s="20" t="s">
        <v>10</v>
      </c>
      <c r="C4" s="12">
        <v>0</v>
      </c>
      <c r="E4" s="10" t="s">
        <v>11</v>
      </c>
      <c r="F4" s="12">
        <v>0</v>
      </c>
      <c r="G4" s="12">
        <v>0</v>
      </c>
    </row>
    <row r="5" spans="2:7" ht="58.5" thickBot="1" x14ac:dyDescent="0.4">
      <c r="B5" s="20" t="s">
        <v>12</v>
      </c>
      <c r="C5" s="14">
        <v>1</v>
      </c>
      <c r="E5" s="13" t="s">
        <v>13</v>
      </c>
      <c r="F5" s="14">
        <v>1</v>
      </c>
      <c r="G5" s="14">
        <v>1</v>
      </c>
    </row>
    <row r="6" spans="2:7" ht="58.5" thickBot="1" x14ac:dyDescent="0.4">
      <c r="B6" s="20" t="s">
        <v>14</v>
      </c>
      <c r="C6" s="15">
        <v>2</v>
      </c>
      <c r="E6" s="13" t="s">
        <v>15</v>
      </c>
      <c r="F6" s="15">
        <v>2</v>
      </c>
      <c r="G6" s="15">
        <v>2</v>
      </c>
    </row>
    <row r="7" spans="2:7" ht="58.5" thickBot="1" x14ac:dyDescent="0.4">
      <c r="B7" s="20" t="s">
        <v>16</v>
      </c>
      <c r="C7" s="17">
        <v>3</v>
      </c>
      <c r="E7" s="16" t="s">
        <v>17</v>
      </c>
      <c r="F7" s="17">
        <v>3</v>
      </c>
      <c r="G7" s="17">
        <v>3</v>
      </c>
    </row>
    <row r="8" spans="2:7" ht="58.5" thickBot="1" x14ac:dyDescent="0.4">
      <c r="B8" s="20" t="s">
        <v>18</v>
      </c>
      <c r="C8" s="32">
        <v>4</v>
      </c>
      <c r="E8" s="16" t="s">
        <v>19</v>
      </c>
      <c r="F8" s="32">
        <v>4</v>
      </c>
      <c r="G8" s="32">
        <v>4</v>
      </c>
    </row>
    <row r="9" spans="2:7" ht="58.5" thickBot="1" x14ac:dyDescent="0.4">
      <c r="B9" s="20" t="s">
        <v>20</v>
      </c>
      <c r="C9" s="31">
        <v>5</v>
      </c>
      <c r="E9" s="16" t="s">
        <v>21</v>
      </c>
      <c r="F9" s="31">
        <v>5</v>
      </c>
      <c r="G9" s="31">
        <v>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33"/>
  <sheetViews>
    <sheetView tabSelected="1" zoomScale="90" zoomScaleNormal="90" workbookViewId="0">
      <pane xSplit="1" ySplit="2" topLeftCell="B3" activePane="bottomRight" state="frozen"/>
      <selection pane="topRight" activeCell="B1" sqref="B1"/>
      <selection pane="bottomLeft" activeCell="A3" sqref="A3"/>
      <selection pane="bottomRight" activeCell="D30" sqref="D30"/>
    </sheetView>
  </sheetViews>
  <sheetFormatPr defaultRowHeight="14.5" x14ac:dyDescent="0.35"/>
  <cols>
    <col min="1" max="1" width="39.26953125" customWidth="1"/>
    <col min="2" max="2" width="19" customWidth="1"/>
    <col min="3" max="3" width="18.7265625" customWidth="1"/>
    <col min="4" max="4" width="19.26953125" customWidth="1"/>
    <col min="5" max="5" width="29.7265625" hidden="1" customWidth="1"/>
    <col min="6" max="6" width="28" hidden="1" customWidth="1"/>
    <col min="7" max="7" width="30.453125" customWidth="1"/>
    <col min="8" max="8" width="96.81640625" customWidth="1"/>
    <col min="9" max="9" width="17" customWidth="1"/>
    <col min="10" max="10" width="16.54296875" customWidth="1"/>
    <col min="11" max="11" width="8.81640625" customWidth="1"/>
    <col min="12" max="12" width="8.81640625"/>
  </cols>
  <sheetData>
    <row r="1" spans="1:15" ht="15" thickBot="1" x14ac:dyDescent="0.4">
      <c r="B1" s="71" t="s">
        <v>22</v>
      </c>
      <c r="C1" s="72"/>
      <c r="D1" s="73"/>
      <c r="E1" s="28" t="s">
        <v>23</v>
      </c>
      <c r="F1" s="29"/>
      <c r="G1" s="44"/>
    </row>
    <row r="2" spans="1:15" ht="19.899999999999999" customHeight="1" thickBot="1" x14ac:dyDescent="0.4">
      <c r="A2" s="30" t="s">
        <v>71</v>
      </c>
      <c r="B2" s="4" t="s">
        <v>4</v>
      </c>
      <c r="C2" s="4" t="s">
        <v>6</v>
      </c>
      <c r="D2" s="5" t="s">
        <v>7</v>
      </c>
      <c r="E2" s="6" t="s">
        <v>24</v>
      </c>
      <c r="F2" s="7" t="s">
        <v>25</v>
      </c>
      <c r="G2" s="7" t="s">
        <v>26</v>
      </c>
      <c r="H2" s="34" t="s">
        <v>27</v>
      </c>
    </row>
    <row r="3" spans="1:15" ht="15" thickBot="1" x14ac:dyDescent="0.4">
      <c r="A3" s="48" t="s">
        <v>53</v>
      </c>
      <c r="B3" s="4">
        <v>0</v>
      </c>
      <c r="C3" s="4">
        <v>0</v>
      </c>
      <c r="D3" s="4">
        <v>0</v>
      </c>
      <c r="E3" s="8">
        <f t="shared" ref="E3:E27" si="0">D3-C3</f>
        <v>0</v>
      </c>
      <c r="F3" s="8">
        <f t="shared" ref="F3:F27" si="1">IF(OR(ISBLANK(B3),ISBLANK(C3)),"",B3*C3)</f>
        <v>0</v>
      </c>
      <c r="G3" s="8">
        <f t="shared" ref="G3:G26" si="2">IF(OR(ISBLANK(B3),ISBLANK(D3)),"",B3*D3)</f>
        <v>0</v>
      </c>
      <c r="H3" s="13"/>
      <c r="J3" s="36"/>
      <c r="M3" s="9"/>
      <c r="N3" s="9"/>
      <c r="O3" s="9"/>
    </row>
    <row r="4" spans="1:15" ht="15" thickBot="1" x14ac:dyDescent="0.4">
      <c r="A4" s="10" t="s">
        <v>54</v>
      </c>
      <c r="B4" s="4">
        <v>0</v>
      </c>
      <c r="C4" s="4">
        <v>0</v>
      </c>
      <c r="D4" s="4">
        <v>0</v>
      </c>
      <c r="E4" s="8">
        <f t="shared" si="0"/>
        <v>0</v>
      </c>
      <c r="F4" s="8">
        <f t="shared" si="1"/>
        <v>0</v>
      </c>
      <c r="G4" s="8">
        <f t="shared" si="2"/>
        <v>0</v>
      </c>
      <c r="H4" s="13"/>
      <c r="J4" s="36"/>
    </row>
    <row r="5" spans="1:15" ht="15" thickBot="1" x14ac:dyDescent="0.4">
      <c r="A5" s="13" t="s">
        <v>28</v>
      </c>
      <c r="B5" s="4">
        <v>0</v>
      </c>
      <c r="C5" s="4">
        <v>0</v>
      </c>
      <c r="D5" s="4">
        <v>0</v>
      </c>
      <c r="E5" s="8">
        <f t="shared" si="0"/>
        <v>0</v>
      </c>
      <c r="F5" s="8">
        <f t="shared" si="1"/>
        <v>0</v>
      </c>
      <c r="G5" s="8">
        <f t="shared" si="2"/>
        <v>0</v>
      </c>
      <c r="H5" s="13"/>
      <c r="J5" s="36"/>
    </row>
    <row r="6" spans="1:15" ht="15" thickBot="1" x14ac:dyDescent="0.4">
      <c r="A6" s="10" t="s">
        <v>29</v>
      </c>
      <c r="B6" s="4">
        <v>0</v>
      </c>
      <c r="C6" s="4">
        <v>0</v>
      </c>
      <c r="D6" s="4">
        <v>0</v>
      </c>
      <c r="E6" s="8">
        <f t="shared" si="0"/>
        <v>0</v>
      </c>
      <c r="F6" s="8">
        <f t="shared" si="1"/>
        <v>0</v>
      </c>
      <c r="G6" s="8">
        <f t="shared" si="2"/>
        <v>0</v>
      </c>
      <c r="H6" s="13"/>
      <c r="J6" s="36"/>
    </row>
    <row r="7" spans="1:15" ht="15" thickBot="1" x14ac:dyDescent="0.4">
      <c r="A7" s="13" t="s">
        <v>30</v>
      </c>
      <c r="B7" s="4">
        <v>0</v>
      </c>
      <c r="C7" s="4">
        <v>0</v>
      </c>
      <c r="D7" s="4">
        <v>0</v>
      </c>
      <c r="E7" s="8">
        <f t="shared" si="0"/>
        <v>0</v>
      </c>
      <c r="F7" s="8">
        <f t="shared" si="1"/>
        <v>0</v>
      </c>
      <c r="G7" s="8">
        <f t="shared" si="2"/>
        <v>0</v>
      </c>
      <c r="H7" s="13"/>
      <c r="J7" s="36"/>
    </row>
    <row r="8" spans="1:15" ht="15" thickBot="1" x14ac:dyDescent="0.4">
      <c r="A8" s="49" t="s">
        <v>59</v>
      </c>
      <c r="B8" s="4">
        <v>0</v>
      </c>
      <c r="C8" s="4">
        <v>0</v>
      </c>
      <c r="D8" s="4">
        <v>0</v>
      </c>
      <c r="E8" s="8">
        <f t="shared" si="0"/>
        <v>0</v>
      </c>
      <c r="F8" s="8">
        <f t="shared" si="1"/>
        <v>0</v>
      </c>
      <c r="G8" s="8">
        <f t="shared" si="2"/>
        <v>0</v>
      </c>
      <c r="H8" s="13"/>
      <c r="J8" s="36"/>
    </row>
    <row r="9" spans="1:15" ht="15" thickBot="1" x14ac:dyDescent="0.4">
      <c r="A9" s="35" t="s">
        <v>31</v>
      </c>
      <c r="B9" s="4">
        <v>0</v>
      </c>
      <c r="C9" s="4">
        <v>0</v>
      </c>
      <c r="D9" s="4">
        <v>0</v>
      </c>
      <c r="E9" s="8">
        <f t="shared" si="0"/>
        <v>0</v>
      </c>
      <c r="F9" s="8">
        <f t="shared" si="1"/>
        <v>0</v>
      </c>
      <c r="G9" s="8">
        <f t="shared" si="2"/>
        <v>0</v>
      </c>
      <c r="H9" s="13"/>
      <c r="J9" s="36"/>
    </row>
    <row r="10" spans="1:15" ht="15" thickBot="1" x14ac:dyDescent="0.4">
      <c r="A10" s="46" t="s">
        <v>55</v>
      </c>
      <c r="B10" s="4">
        <v>0</v>
      </c>
      <c r="C10" s="4">
        <v>0</v>
      </c>
      <c r="D10" s="4">
        <v>0</v>
      </c>
      <c r="E10" s="8">
        <f t="shared" si="0"/>
        <v>0</v>
      </c>
      <c r="F10" s="8">
        <f t="shared" si="1"/>
        <v>0</v>
      </c>
      <c r="G10" s="8">
        <f t="shared" si="2"/>
        <v>0</v>
      </c>
      <c r="H10" s="13"/>
      <c r="J10" s="36"/>
    </row>
    <row r="11" spans="1:15" ht="15" thickBot="1" x14ac:dyDescent="0.4">
      <c r="A11" t="s">
        <v>32</v>
      </c>
      <c r="B11" s="4">
        <v>0</v>
      </c>
      <c r="C11" s="4">
        <v>0</v>
      </c>
      <c r="D11" s="4">
        <v>0</v>
      </c>
      <c r="E11" s="8">
        <f t="shared" si="0"/>
        <v>0</v>
      </c>
      <c r="F11" s="8">
        <f t="shared" si="1"/>
        <v>0</v>
      </c>
      <c r="G11" s="8">
        <f t="shared" si="2"/>
        <v>0</v>
      </c>
      <c r="H11" s="13"/>
      <c r="J11" s="36"/>
    </row>
    <row r="12" spans="1:15" ht="15" thickBot="1" x14ac:dyDescent="0.4">
      <c r="A12" s="49" t="s">
        <v>56</v>
      </c>
      <c r="B12" s="4">
        <v>0</v>
      </c>
      <c r="C12" s="4">
        <v>0</v>
      </c>
      <c r="D12" s="4">
        <v>0</v>
      </c>
      <c r="E12" s="8">
        <f t="shared" si="0"/>
        <v>0</v>
      </c>
      <c r="F12" s="8">
        <f t="shared" si="1"/>
        <v>0</v>
      </c>
      <c r="G12" s="8">
        <f t="shared" si="2"/>
        <v>0</v>
      </c>
      <c r="H12" s="13"/>
      <c r="J12" s="36"/>
    </row>
    <row r="13" spans="1:15" ht="15" thickBot="1" x14ac:dyDescent="0.4">
      <c r="A13" s="10" t="s">
        <v>33</v>
      </c>
      <c r="B13" s="4">
        <v>0</v>
      </c>
      <c r="C13" s="4">
        <v>0</v>
      </c>
      <c r="D13" s="4">
        <v>0</v>
      </c>
      <c r="E13" s="8">
        <f t="shared" si="0"/>
        <v>0</v>
      </c>
      <c r="F13" s="8">
        <f t="shared" si="1"/>
        <v>0</v>
      </c>
      <c r="G13" s="8">
        <f t="shared" si="2"/>
        <v>0</v>
      </c>
      <c r="H13" s="13"/>
      <c r="J13" s="36"/>
    </row>
    <row r="14" spans="1:15" ht="15" thickBot="1" x14ac:dyDescent="0.4">
      <c r="A14" s="49" t="s">
        <v>57</v>
      </c>
      <c r="B14" s="4">
        <v>0</v>
      </c>
      <c r="C14" s="4">
        <v>0</v>
      </c>
      <c r="D14" s="4">
        <v>0</v>
      </c>
      <c r="E14" s="8">
        <f t="shared" si="0"/>
        <v>0</v>
      </c>
      <c r="F14" s="8">
        <f t="shared" si="1"/>
        <v>0</v>
      </c>
      <c r="G14" s="8">
        <f t="shared" si="2"/>
        <v>0</v>
      </c>
      <c r="H14" s="13"/>
      <c r="J14" s="36"/>
    </row>
    <row r="15" spans="1:15" ht="15" thickBot="1" x14ac:dyDescent="0.4">
      <c r="A15" s="46" t="s">
        <v>58</v>
      </c>
      <c r="B15" s="4">
        <v>0</v>
      </c>
      <c r="C15" s="4">
        <v>0</v>
      </c>
      <c r="D15" s="4">
        <v>0</v>
      </c>
      <c r="E15" s="8">
        <f t="shared" si="0"/>
        <v>0</v>
      </c>
      <c r="F15" s="8">
        <f t="shared" si="1"/>
        <v>0</v>
      </c>
      <c r="G15" s="8">
        <f t="shared" si="2"/>
        <v>0</v>
      </c>
      <c r="H15" s="13"/>
      <c r="J15" s="36"/>
    </row>
    <row r="16" spans="1:15" ht="15" thickBot="1" x14ac:dyDescent="0.4">
      <c r="A16" s="10" t="s">
        <v>60</v>
      </c>
      <c r="B16" s="4">
        <v>0</v>
      </c>
      <c r="C16" s="4">
        <v>0</v>
      </c>
      <c r="D16" s="4">
        <v>0</v>
      </c>
      <c r="E16" s="8">
        <f t="shared" si="0"/>
        <v>0</v>
      </c>
      <c r="F16" s="8">
        <f t="shared" si="1"/>
        <v>0</v>
      </c>
      <c r="G16" s="8">
        <f t="shared" si="2"/>
        <v>0</v>
      </c>
      <c r="H16" s="13"/>
      <c r="J16" s="36"/>
    </row>
    <row r="17" spans="1:10" ht="15" thickBot="1" x14ac:dyDescent="0.4">
      <c r="A17" s="10" t="s">
        <v>61</v>
      </c>
      <c r="B17" s="4">
        <v>0</v>
      </c>
      <c r="C17" s="4">
        <v>0</v>
      </c>
      <c r="D17" s="4">
        <v>0</v>
      </c>
      <c r="E17" s="8">
        <f t="shared" si="0"/>
        <v>0</v>
      </c>
      <c r="F17" s="8">
        <f t="shared" si="1"/>
        <v>0</v>
      </c>
      <c r="G17" s="8">
        <f t="shared" si="2"/>
        <v>0</v>
      </c>
      <c r="H17" s="13"/>
      <c r="J17" s="36"/>
    </row>
    <row r="18" spans="1:10" ht="15" thickBot="1" x14ac:dyDescent="0.4">
      <c r="A18" s="49" t="s">
        <v>67</v>
      </c>
      <c r="B18" s="4">
        <v>0</v>
      </c>
      <c r="C18" s="4">
        <v>0</v>
      </c>
      <c r="D18" s="4">
        <v>0</v>
      </c>
      <c r="E18" s="8">
        <f t="shared" si="0"/>
        <v>0</v>
      </c>
      <c r="F18" s="8">
        <f t="shared" si="1"/>
        <v>0</v>
      </c>
      <c r="G18" s="8">
        <f t="shared" si="2"/>
        <v>0</v>
      </c>
      <c r="H18" s="13"/>
      <c r="J18" s="36"/>
    </row>
    <row r="19" spans="1:10" ht="15" thickBot="1" x14ac:dyDescent="0.4">
      <c r="A19" s="10" t="s">
        <v>62</v>
      </c>
      <c r="B19" s="4">
        <v>0</v>
      </c>
      <c r="C19" s="4">
        <v>0</v>
      </c>
      <c r="D19" s="4">
        <v>0</v>
      </c>
      <c r="E19" s="8">
        <f t="shared" si="0"/>
        <v>0</v>
      </c>
      <c r="F19" s="8">
        <f t="shared" si="1"/>
        <v>0</v>
      </c>
      <c r="G19" s="8">
        <f t="shared" si="2"/>
        <v>0</v>
      </c>
      <c r="H19" s="13"/>
      <c r="J19" s="37"/>
    </row>
    <row r="20" spans="1:10" ht="15" thickBot="1" x14ac:dyDescent="0.4">
      <c r="A20" s="10" t="s">
        <v>34</v>
      </c>
      <c r="B20" s="4">
        <v>0</v>
      </c>
      <c r="C20" s="4">
        <v>0</v>
      </c>
      <c r="D20" s="4">
        <v>0</v>
      </c>
      <c r="E20" s="8">
        <f t="shared" si="0"/>
        <v>0</v>
      </c>
      <c r="F20" s="8">
        <f t="shared" si="1"/>
        <v>0</v>
      </c>
      <c r="G20" s="8">
        <f t="shared" si="2"/>
        <v>0</v>
      </c>
      <c r="H20" s="13"/>
      <c r="J20" s="36"/>
    </row>
    <row r="21" spans="1:10" ht="15" thickBot="1" x14ac:dyDescent="0.4">
      <c r="A21" s="46" t="s">
        <v>63</v>
      </c>
      <c r="B21" s="4">
        <v>0</v>
      </c>
      <c r="C21" s="4">
        <v>0</v>
      </c>
      <c r="D21" s="4">
        <v>0</v>
      </c>
      <c r="E21" s="8">
        <f t="shared" si="0"/>
        <v>0</v>
      </c>
      <c r="F21" s="8">
        <f t="shared" si="1"/>
        <v>0</v>
      </c>
      <c r="G21" s="8">
        <f t="shared" si="2"/>
        <v>0</v>
      </c>
      <c r="H21" s="13"/>
      <c r="J21" s="36"/>
    </row>
    <row r="22" spans="1:10" ht="15" thickBot="1" x14ac:dyDescent="0.4">
      <c r="A22" s="10" t="s">
        <v>35</v>
      </c>
      <c r="B22" s="4">
        <v>0</v>
      </c>
      <c r="C22" s="4">
        <v>0</v>
      </c>
      <c r="D22" s="4">
        <v>0</v>
      </c>
      <c r="E22" s="8">
        <f t="shared" si="0"/>
        <v>0</v>
      </c>
      <c r="F22" s="8">
        <f t="shared" si="1"/>
        <v>0</v>
      </c>
      <c r="G22" s="8">
        <f t="shared" si="2"/>
        <v>0</v>
      </c>
      <c r="H22" s="13"/>
      <c r="J22" s="36"/>
    </row>
    <row r="23" spans="1:10" ht="15" thickBot="1" x14ac:dyDescent="0.4">
      <c r="A23" s="10" t="s">
        <v>64</v>
      </c>
      <c r="B23" s="4">
        <v>0</v>
      </c>
      <c r="C23" s="4">
        <v>0</v>
      </c>
      <c r="D23" s="4">
        <v>0</v>
      </c>
      <c r="E23" s="8">
        <f t="shared" si="0"/>
        <v>0</v>
      </c>
      <c r="F23" s="8">
        <f t="shared" si="1"/>
        <v>0</v>
      </c>
      <c r="G23" s="8">
        <f t="shared" si="2"/>
        <v>0</v>
      </c>
      <c r="H23" s="13"/>
      <c r="J23" s="36"/>
    </row>
    <row r="24" spans="1:10" ht="15" thickBot="1" x14ac:dyDescent="0.4">
      <c r="A24" s="35" t="s">
        <v>36</v>
      </c>
      <c r="B24" s="4">
        <v>0</v>
      </c>
      <c r="C24" s="4">
        <v>0</v>
      </c>
      <c r="D24" s="4">
        <v>0</v>
      </c>
      <c r="E24" s="8">
        <f t="shared" si="0"/>
        <v>0</v>
      </c>
      <c r="F24" s="8">
        <f t="shared" si="1"/>
        <v>0</v>
      </c>
      <c r="G24" s="8">
        <f t="shared" si="2"/>
        <v>0</v>
      </c>
      <c r="H24" s="13"/>
      <c r="J24" s="36"/>
    </row>
    <row r="25" spans="1:10" ht="15" thickBot="1" x14ac:dyDescent="0.4">
      <c r="A25" s="35" t="s">
        <v>37</v>
      </c>
      <c r="B25" s="4">
        <v>0</v>
      </c>
      <c r="C25" s="4">
        <v>0</v>
      </c>
      <c r="D25" s="4">
        <v>0</v>
      </c>
      <c r="E25" s="8">
        <f t="shared" si="0"/>
        <v>0</v>
      </c>
      <c r="F25" s="8">
        <f t="shared" si="1"/>
        <v>0</v>
      </c>
      <c r="G25" s="8">
        <f t="shared" si="2"/>
        <v>0</v>
      </c>
      <c r="H25" s="13"/>
      <c r="J25" s="36"/>
    </row>
    <row r="26" spans="1:10" ht="15" thickBot="1" x14ac:dyDescent="0.4">
      <c r="A26" s="10" t="s">
        <v>65</v>
      </c>
      <c r="B26" s="4">
        <v>0</v>
      </c>
      <c r="C26" s="4">
        <v>0</v>
      </c>
      <c r="D26" s="4">
        <v>0</v>
      </c>
      <c r="E26" s="8">
        <f t="shared" si="0"/>
        <v>0</v>
      </c>
      <c r="F26" s="8">
        <f t="shared" si="1"/>
        <v>0</v>
      </c>
      <c r="G26" s="8">
        <f t="shared" si="2"/>
        <v>0</v>
      </c>
      <c r="H26" s="13"/>
      <c r="J26" s="36"/>
    </row>
    <row r="27" spans="1:10" ht="15" thickBot="1" x14ac:dyDescent="0.4">
      <c r="A27" s="46" t="s">
        <v>66</v>
      </c>
      <c r="B27" s="58">
        <v>0</v>
      </c>
      <c r="C27" s="58">
        <v>0</v>
      </c>
      <c r="D27" s="58">
        <v>0</v>
      </c>
      <c r="E27" s="59">
        <f t="shared" si="0"/>
        <v>0</v>
      </c>
      <c r="F27" s="59">
        <f t="shared" si="1"/>
        <v>0</v>
      </c>
      <c r="G27" s="8">
        <f>IF(OR(ISBLANK(B27),ISBLANK(D27)),"",B27*D27)</f>
        <v>0</v>
      </c>
      <c r="H27" s="13"/>
      <c r="J27" s="36"/>
    </row>
    <row r="28" spans="1:10" ht="15" thickBot="1" x14ac:dyDescent="0.4">
      <c r="A28" s="56" t="s">
        <v>68</v>
      </c>
      <c r="B28" s="68">
        <v>0</v>
      </c>
      <c r="C28" s="68">
        <v>0</v>
      </c>
      <c r="D28" s="68">
        <v>0</v>
      </c>
      <c r="E28" s="69"/>
      <c r="F28" s="65"/>
      <c r="G28" s="66">
        <f>IF(OR(ISBLANK(B28),ISBLANK(D28)),"",B28*D28)</f>
        <v>0</v>
      </c>
      <c r="H28" s="57"/>
    </row>
    <row r="29" spans="1:10" ht="14.5" customHeight="1" thickBot="1" x14ac:dyDescent="0.4">
      <c r="A29" s="56" t="s">
        <v>69</v>
      </c>
      <c r="B29" s="68">
        <v>0</v>
      </c>
      <c r="C29" s="68">
        <v>0</v>
      </c>
      <c r="D29" s="70">
        <v>0</v>
      </c>
      <c r="E29" s="60"/>
      <c r="F29" s="67"/>
      <c r="G29" s="8">
        <f>IF(OR(ISBLANK(B29),ISBLANK(D29)),"",B29*D29)</f>
        <v>0</v>
      </c>
      <c r="H29" s="57"/>
    </row>
    <row r="30" spans="1:10" ht="15" thickBot="1" x14ac:dyDescent="0.4">
      <c r="A30" s="49" t="s">
        <v>70</v>
      </c>
      <c r="B30" s="68">
        <v>0</v>
      </c>
      <c r="C30" s="68">
        <v>0</v>
      </c>
      <c r="D30" s="68">
        <v>0</v>
      </c>
      <c r="E30" s="69"/>
      <c r="F30" s="65"/>
      <c r="G30" s="66">
        <f>IF(OR(ISBLANK(B30),ISBLANK(D30)),"",B30*D30)</f>
        <v>0</v>
      </c>
      <c r="H30" s="55"/>
    </row>
    <row r="32" spans="1:10" x14ac:dyDescent="0.35">
      <c r="B32" s="1"/>
      <c r="C32" s="1"/>
      <c r="D32" s="1"/>
    </row>
    <row r="33" customFormat="1" x14ac:dyDescent="0.35"/>
  </sheetData>
  <mergeCells count="1">
    <mergeCell ref="B1:D1"/>
  </mergeCells>
  <conditionalFormatting sqref="H3:H27">
    <cfRule type="dataBar" priority="117">
      <dataBar showValue="0">
        <cfvo type="min"/>
        <cfvo type="max"/>
        <color rgb="FF638EC6"/>
      </dataBar>
      <extLst>
        <ext xmlns:x14="http://schemas.microsoft.com/office/spreadsheetml/2009/9/main" uri="{B025F937-C7B1-47D3-B67F-A62EFF666E3E}">
          <x14:id>{E6553AB6-03A8-4B8F-9D8B-F39CFA74FA83}</x14:id>
        </ext>
      </extLst>
    </cfRule>
  </conditionalFormatting>
  <conditionalFormatting sqref="B3:D30">
    <cfRule type="cellIs" dxfId="8" priority="1" operator="equal">
      <formula>4</formula>
    </cfRule>
    <cfRule type="cellIs" dxfId="7" priority="2" operator="equal">
      <formula>5</formula>
    </cfRule>
    <cfRule type="containsText" dxfId="6" priority="3" operator="containsText" text="0">
      <formula>NOT(ISERROR(SEARCH("0",B3)))</formula>
    </cfRule>
    <cfRule type="cellIs" dxfId="5" priority="4" operator="equal">
      <formula>5</formula>
    </cfRule>
    <cfRule type="cellIs" dxfId="4" priority="5" operator="equal">
      <formula>4</formula>
    </cfRule>
    <cfRule type="cellIs" dxfId="3" priority="6" operator="equal">
      <formula>3</formula>
    </cfRule>
    <cfRule type="cellIs" dxfId="2" priority="7" operator="equal">
      <formula>2</formula>
    </cfRule>
    <cfRule type="cellIs" dxfId="1" priority="8" operator="equal">
      <formula>1</formula>
    </cfRule>
    <cfRule type="expression" dxfId="0" priority="9">
      <formula>ISBLANK($B$3:$B$27)</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E6553AB6-03A8-4B8F-9D8B-F39CFA74FA83}">
            <x14:dataBar minLength="0" maxLength="100" gradient="0" axisPosition="none">
              <x14:cfvo type="autoMin"/>
              <x14:cfvo type="autoMax"/>
              <x14:negativeFillColor rgb="FFFF0000"/>
            </x14:dataBar>
          </x14:cfRule>
          <xm:sqref>H3:H27</xm:sqref>
        </x14:conditionalFormatting>
      </x14:conditionalFormattings>
    </ext>
    <ext xmlns:x14="http://schemas.microsoft.com/office/spreadsheetml/2009/9/main" uri="{CCE6A557-97BC-4b89-ADB6-D9C93CAAB3DF}">
      <x14:dataValidations xmlns:xm="http://schemas.microsoft.com/office/excel/2006/main" count="2">
        <x14:dataValidation type="list" showInputMessage="1" showErrorMessage="1" xr:uid="{00000000-0002-0000-0200-000000000000}">
          <x14:formula1>
            <xm:f>Scores!$A$3:$A$9</xm:f>
          </x14:formula1>
          <xm:sqref>B3:D27</xm:sqref>
        </x14:dataValidation>
        <x14:dataValidation type="list" allowBlank="1" showInputMessage="1" showErrorMessage="1" xr:uid="{7DD671FB-36E9-444C-8F94-2A0B6FF62E97}">
          <x14:formula1>
            <xm:f>Scores!$A$4:$A$9</xm:f>
          </x14:formula1>
          <xm:sqref>B28:D30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30"/>
  <sheetViews>
    <sheetView workbookViewId="0">
      <pane ySplit="2" topLeftCell="A15" activePane="bottomLeft" state="frozen"/>
      <selection pane="bottomLeft" activeCell="B34" sqref="B34"/>
    </sheetView>
  </sheetViews>
  <sheetFormatPr defaultRowHeight="14.5" x14ac:dyDescent="0.35"/>
  <cols>
    <col min="1" max="1" width="21.7265625" customWidth="1"/>
    <col min="2" max="2" width="24.26953125" customWidth="1"/>
    <col min="3" max="3" width="33.26953125" customWidth="1"/>
    <col min="4" max="4" width="49.7265625" customWidth="1"/>
    <col min="5" max="5" width="37.1796875" customWidth="1"/>
    <col min="6" max="6" width="8" customWidth="1"/>
    <col min="7" max="7" width="35.26953125" customWidth="1"/>
    <col min="8" max="11" width="12.7265625" customWidth="1"/>
    <col min="12" max="12" width="23.81640625" customWidth="1"/>
  </cols>
  <sheetData>
    <row r="1" spans="1:12" ht="15" thickBot="1" x14ac:dyDescent="0.4">
      <c r="D1" s="33"/>
      <c r="E1" s="33"/>
      <c r="F1" s="33"/>
    </row>
    <row r="2" spans="1:12" ht="19.899999999999999" customHeight="1" thickBot="1" x14ac:dyDescent="0.4">
      <c r="A2" s="61" t="s">
        <v>38</v>
      </c>
      <c r="B2" s="62" t="s">
        <v>39</v>
      </c>
      <c r="C2" s="62" t="s">
        <v>71</v>
      </c>
      <c r="D2" s="63" t="s">
        <v>40</v>
      </c>
      <c r="E2" s="64" t="s">
        <v>41</v>
      </c>
      <c r="G2" s="38"/>
      <c r="H2" s="77" t="s">
        <v>42</v>
      </c>
      <c r="I2" s="78"/>
      <c r="J2" s="78"/>
      <c r="K2" s="79"/>
      <c r="L2" s="38"/>
    </row>
    <row r="3" spans="1:12" ht="25.15" customHeight="1" thickBot="1" x14ac:dyDescent="0.4">
      <c r="A3" s="50" t="s">
        <v>43</v>
      </c>
      <c r="B3" s="41" t="s">
        <v>44</v>
      </c>
      <c r="C3" s="47" t="s">
        <v>66</v>
      </c>
      <c r="D3" s="7">
        <f>IF(OR(VLOOKUP(C3,Assessment!$A$3:$G$30,6,0)="",VLOOKUP(C3,Assessment!$A$3:$G$30,7,0)=""),"",VLOOKUP(C3,Assessment!$A$3:$G$30,7,0)-VLOOKUP(C3,Assessment!$A$3:$G$30,6,0))</f>
        <v>0</v>
      </c>
      <c r="E3" s="45" t="str">
        <f>IF(ISTEXT(D3)=TRUE,"Eén of meerdere niveaus zijn onbekend","")</f>
        <v/>
      </c>
      <c r="G3" s="39" t="s">
        <v>6</v>
      </c>
      <c r="H3" s="80">
        <f>IFERROR( SUM(Assessment!F3:F27)/(125-(5*COUNTBLANK(Assessment!F3:F27))), "Resultaat is onbepaald" )</f>
        <v>0</v>
      </c>
      <c r="I3" s="81"/>
      <c r="J3" s="81"/>
      <c r="K3" s="82"/>
    </row>
    <row r="4" spans="1:12" ht="25.15" customHeight="1" thickBot="1" x14ac:dyDescent="0.4">
      <c r="A4" s="50" t="s">
        <v>45</v>
      </c>
      <c r="B4" s="41" t="s">
        <v>46</v>
      </c>
      <c r="C4" s="47" t="s">
        <v>65</v>
      </c>
      <c r="D4" s="7">
        <f>IF(OR(VLOOKUP(C4,Assessment!$A$3:$G$30,6,0)="",VLOOKUP(C4,Assessment!$A$3:$G$30,7,0)=""),"",VLOOKUP(C4,Assessment!$A$3:$G$30,7,0)-VLOOKUP(C4,Assessment!$A$3:$G$30,6,0))</f>
        <v>0</v>
      </c>
      <c r="E4" s="45" t="str">
        <f t="shared" ref="E4:E27" si="0">IF(ISTEXT(D4)=TRUE,"Eén of meerdere niveaus zijn onbekend","")</f>
        <v/>
      </c>
      <c r="G4" s="39" t="s">
        <v>7</v>
      </c>
      <c r="H4" s="80">
        <f>IFERROR( SUM(Assessment!G3:G27)/(125-(5*COUNTBLANK(Assessment!G3:G27))), "Resultaat is onbepaald" )</f>
        <v>0</v>
      </c>
      <c r="I4" s="81"/>
      <c r="J4" s="81"/>
      <c r="K4" s="82"/>
    </row>
    <row r="5" spans="1:12" ht="25.15" customHeight="1" thickBot="1" x14ac:dyDescent="0.4">
      <c r="A5" s="50" t="s">
        <v>43</v>
      </c>
      <c r="B5" s="41" t="s">
        <v>47</v>
      </c>
      <c r="C5" s="47" t="s">
        <v>59</v>
      </c>
      <c r="D5" s="7">
        <f>IF(OR(VLOOKUP(C5,Assessment!$A$3:$G$30,6,0)="",VLOOKUP(C5,Assessment!$A$3:$G$30,7,0)=""),"",VLOOKUP(C5,Assessment!$A$3:$G$30,7,0)-VLOOKUP(C5,Assessment!$A$3:$G$30,6,0))</f>
        <v>0</v>
      </c>
      <c r="E5" s="45" t="str">
        <f t="shared" si="0"/>
        <v/>
      </c>
      <c r="G5" s="39" t="s">
        <v>48</v>
      </c>
      <c r="H5" s="74">
        <f>IFERROR( H4-H3, "Resultaat is onbepaald" )</f>
        <v>0</v>
      </c>
      <c r="I5" s="75"/>
      <c r="J5" s="75"/>
      <c r="K5" s="76"/>
    </row>
    <row r="6" spans="1:12" ht="25.15" customHeight="1" thickBot="1" x14ac:dyDescent="0.4">
      <c r="A6" s="50" t="s">
        <v>43</v>
      </c>
      <c r="B6" s="41" t="s">
        <v>47</v>
      </c>
      <c r="C6" s="47" t="s">
        <v>57</v>
      </c>
      <c r="D6" s="7">
        <f>IF(OR(VLOOKUP(C6,Assessment!$A$3:$G$27,6,0)="",VLOOKUP(C6,Assessment!$A$3:$G$27,7,0)=""),"",VLOOKUP(C6,Assessment!$A$3:$G$27,7,0)-VLOOKUP(C6,Assessment!$A$3:$G$27,6,0))</f>
        <v>0</v>
      </c>
      <c r="E6" s="45" t="str">
        <f t="shared" si="0"/>
        <v/>
      </c>
    </row>
    <row r="7" spans="1:12" ht="25.15" customHeight="1" thickBot="1" x14ac:dyDescent="0.4">
      <c r="A7" s="50" t="s">
        <v>43</v>
      </c>
      <c r="B7" s="41" t="s">
        <v>49</v>
      </c>
      <c r="C7" s="47" t="s">
        <v>56</v>
      </c>
      <c r="D7" s="7">
        <f>IF(OR(VLOOKUP(C7,Assessment!$A$3:$G$27,6,0)="",VLOOKUP(C7,Assessment!$A$3:$G$27,7,0)=""),"",VLOOKUP(C7,Assessment!$A$3:$G$27,7,0)-VLOOKUP(C7,Assessment!$A$3:$G$27,6,0))</f>
        <v>0</v>
      </c>
      <c r="E7" s="45" t="str">
        <f t="shared" si="0"/>
        <v/>
      </c>
    </row>
    <row r="8" spans="1:12" ht="25.15" customHeight="1" thickBot="1" x14ac:dyDescent="0.4">
      <c r="A8" s="50" t="s">
        <v>50</v>
      </c>
      <c r="B8" s="41"/>
      <c r="C8" s="42" t="s">
        <v>31</v>
      </c>
      <c r="D8" s="7">
        <f>IF(OR(VLOOKUP(C8,Assessment!$A$3:$G$27,6,0)="",VLOOKUP(C8,Assessment!$A$3:$G$27,7,0)=""),"",VLOOKUP(C8,Assessment!$A$3:$G$27,7,0)-VLOOKUP(C8,Assessment!$A$3:$G$27,6,0))</f>
        <v>0</v>
      </c>
      <c r="E8" s="45" t="str">
        <f t="shared" si="0"/>
        <v/>
      </c>
    </row>
    <row r="9" spans="1:12" ht="25.15" customHeight="1" thickBot="1" x14ac:dyDescent="0.4">
      <c r="A9" s="50" t="s">
        <v>45</v>
      </c>
      <c r="B9" s="41" t="s">
        <v>33</v>
      </c>
      <c r="C9" s="42" t="s">
        <v>33</v>
      </c>
      <c r="D9" s="7">
        <f>IF(OR(VLOOKUP(C9,Assessment!$A$3:$G$27,6,0)="",VLOOKUP(C9,Assessment!$A$3:$G$27,7,0)=""),"",VLOOKUP(C9,Assessment!$A$3:$G$27,7,0)-VLOOKUP(C9,Assessment!$A$3:$G$27,6,0))</f>
        <v>0</v>
      </c>
      <c r="E9" s="45" t="str">
        <f t="shared" si="0"/>
        <v/>
      </c>
    </row>
    <row r="10" spans="1:12" ht="25.15" customHeight="1" thickBot="1" x14ac:dyDescent="0.4">
      <c r="A10" s="50" t="s">
        <v>43</v>
      </c>
      <c r="B10" s="41" t="s">
        <v>51</v>
      </c>
      <c r="C10" s="42" t="s">
        <v>32</v>
      </c>
      <c r="D10" s="7">
        <f>IF(OR(VLOOKUP(C10,Assessment!$A$3:$G$27,6,0)="",VLOOKUP(C10,Assessment!$A$3:$G$27,7,0)=""),"",VLOOKUP(C10,Assessment!$A$3:$G$27,7,0)-VLOOKUP(C10,Assessment!$A$3:$G$27,6,0))</f>
        <v>0</v>
      </c>
      <c r="E10" s="45" t="str">
        <f t="shared" si="0"/>
        <v/>
      </c>
    </row>
    <row r="11" spans="1:12" ht="25.15" customHeight="1" thickBot="1" x14ac:dyDescent="0.4">
      <c r="A11" s="50" t="s">
        <v>45</v>
      </c>
      <c r="B11" s="41" t="s">
        <v>33</v>
      </c>
      <c r="C11" s="47" t="s">
        <v>60</v>
      </c>
      <c r="D11" s="7">
        <f>IF(OR(VLOOKUP(C11,Assessment!$A$3:$G$27,6,0)="",VLOOKUP(C11,Assessment!$A$3:$G$27,7,0)=""),"",VLOOKUP(C11,Assessment!$A$3:$G$27,7,0)-VLOOKUP(C11,Assessment!$A$3:$G$27,6,0))</f>
        <v>0</v>
      </c>
      <c r="E11" s="45" t="str">
        <f t="shared" si="0"/>
        <v/>
      </c>
    </row>
    <row r="12" spans="1:12" ht="25.15" customHeight="1" thickBot="1" x14ac:dyDescent="0.4">
      <c r="A12" s="50" t="s">
        <v>43</v>
      </c>
      <c r="B12" s="41" t="s">
        <v>51</v>
      </c>
      <c r="C12" s="47" t="s">
        <v>55</v>
      </c>
      <c r="D12" s="7">
        <f>IF(OR(VLOOKUP(C12,Assessment!$A$3:$G$27,6,0)="",VLOOKUP(C12,Assessment!$A$3:$G$27,7,0)=""),"",VLOOKUP(C12,Assessment!$A$3:$G$27,7,0)-VLOOKUP(C12,Assessment!$A$3:$G$27,6,0))</f>
        <v>0</v>
      </c>
      <c r="E12" s="45" t="str">
        <f t="shared" si="0"/>
        <v/>
      </c>
    </row>
    <row r="13" spans="1:12" ht="25.15" customHeight="1" thickBot="1" x14ac:dyDescent="0.4">
      <c r="A13" s="50" t="s">
        <v>43</v>
      </c>
      <c r="B13" s="41" t="s">
        <v>44</v>
      </c>
      <c r="C13" s="47" t="s">
        <v>58</v>
      </c>
      <c r="D13" s="7">
        <f>IF(OR(VLOOKUP(C13,Assessment!$A$3:$G$27,6,0)="",VLOOKUP(C13,Assessment!$A$3:$G$27,7,0)=""),"",VLOOKUP(C13,Assessment!$A$3:$G$27,7,0)-VLOOKUP(C13,Assessment!$A$3:$G$27,6,0))</f>
        <v>0</v>
      </c>
      <c r="E13" s="45" t="str">
        <f t="shared" si="0"/>
        <v/>
      </c>
    </row>
    <row r="14" spans="1:12" ht="25.15" customHeight="1" thickBot="1" x14ac:dyDescent="0.4">
      <c r="A14" s="50" t="s">
        <v>45</v>
      </c>
      <c r="B14" s="41" t="s">
        <v>46</v>
      </c>
      <c r="C14" s="42" t="s">
        <v>35</v>
      </c>
      <c r="D14" s="7">
        <f>IF(OR(VLOOKUP(C14,Assessment!$A$3:$G$27,6,0)="",VLOOKUP(C14,Assessment!$A$3:$G$27,7,0)=""),"",VLOOKUP(C14,Assessment!$A$3:$G$27,7,0)-VLOOKUP(C14,Assessment!$A$3:$G$27,6,0))</f>
        <v>0</v>
      </c>
      <c r="E14" s="45" t="str">
        <f t="shared" si="0"/>
        <v/>
      </c>
    </row>
    <row r="15" spans="1:12" ht="25.15" customHeight="1" thickBot="1" x14ac:dyDescent="0.4">
      <c r="A15" s="50" t="s">
        <v>43</v>
      </c>
      <c r="B15" s="41" t="s">
        <v>44</v>
      </c>
      <c r="C15" s="47" t="s">
        <v>67</v>
      </c>
      <c r="D15" s="7">
        <f>IF(OR(VLOOKUP(C15,Assessment!$A$3:$G$27,6,0)="",VLOOKUP(C15,Assessment!$A$3:$G$27,7,0)=""),"",VLOOKUP(C15,Assessment!$A$3:$G$27,7,0)-VLOOKUP(C15,Assessment!$A$3:$G$27,6,0))</f>
        <v>0</v>
      </c>
      <c r="E15" s="45" t="str">
        <f t="shared" si="0"/>
        <v/>
      </c>
    </row>
    <row r="16" spans="1:12" ht="25.15" customHeight="1" thickBot="1" x14ac:dyDescent="0.4">
      <c r="A16" s="50" t="s">
        <v>45</v>
      </c>
      <c r="B16" s="41" t="s">
        <v>33</v>
      </c>
      <c r="C16" s="42" t="s">
        <v>34</v>
      </c>
      <c r="D16" s="7">
        <f>IF(OR(VLOOKUP(C16,Assessment!$A$3:$G$27,6,0)="",VLOOKUP(C16,Assessment!$A$3:$G$27,7,0)=""),"",VLOOKUP(C16,Assessment!$A$3:$G$27,7,0)-VLOOKUP(C16,Assessment!$A$3:$G$27,6,0))</f>
        <v>0</v>
      </c>
      <c r="E16" s="45" t="str">
        <f t="shared" si="0"/>
        <v/>
      </c>
    </row>
    <row r="17" spans="1:5" ht="25.15" customHeight="1" thickBot="1" x14ac:dyDescent="0.4">
      <c r="A17" s="50" t="s">
        <v>45</v>
      </c>
      <c r="B17" s="41" t="s">
        <v>46</v>
      </c>
      <c r="C17" s="47" t="s">
        <v>63</v>
      </c>
      <c r="D17" s="7">
        <f>IF(OR(VLOOKUP(C17,Assessment!$A$3:$G$27,6,0)="",VLOOKUP(C17,Assessment!$A$3:$G$27,7,0)=""),"",VLOOKUP(C17,Assessment!$A$3:$G$27,7,0)-VLOOKUP(C17,Assessment!$A$3:$G$27,6,0))</f>
        <v>0</v>
      </c>
      <c r="E17" s="45" t="str">
        <f t="shared" si="0"/>
        <v/>
      </c>
    </row>
    <row r="18" spans="1:5" ht="25.15" customHeight="1" thickBot="1" x14ac:dyDescent="0.4">
      <c r="A18" s="50" t="s">
        <v>50</v>
      </c>
      <c r="B18" s="41"/>
      <c r="C18" s="42" t="s">
        <v>29</v>
      </c>
      <c r="D18" s="7">
        <f>IF(OR(VLOOKUP(C18,Assessment!$A$3:$G$27,6,0)="",VLOOKUP(C18,Assessment!$A$3:$G$27,7,0)=""),"",VLOOKUP(C18,Assessment!$A$3:$G$27,7,0)-VLOOKUP(C18,Assessment!$A$3:$G$27,6,0))</f>
        <v>0</v>
      </c>
      <c r="E18" s="45" t="str">
        <f t="shared" si="0"/>
        <v/>
      </c>
    </row>
    <row r="19" spans="1:5" ht="25.15" customHeight="1" thickBot="1" x14ac:dyDescent="0.4">
      <c r="A19" s="50" t="s">
        <v>45</v>
      </c>
      <c r="B19" s="41" t="s">
        <v>33</v>
      </c>
      <c r="C19" s="47" t="s">
        <v>61</v>
      </c>
      <c r="D19" s="7">
        <f>IF(OR(VLOOKUP(C19,Assessment!$A$3:$G$27,6,0)="",VLOOKUP(C19,Assessment!$A$3:$G$27,7,0)=""),"",VLOOKUP(C19,Assessment!$A$3:$G$27,7,0)-VLOOKUP(C19,Assessment!$A$3:$G$27,6,0))</f>
        <v>0</v>
      </c>
      <c r="E19" s="45" t="str">
        <f t="shared" si="0"/>
        <v/>
      </c>
    </row>
    <row r="20" spans="1:5" ht="25.15" customHeight="1" thickBot="1" x14ac:dyDescent="0.4">
      <c r="A20" s="50" t="s">
        <v>43</v>
      </c>
      <c r="B20" s="41" t="s">
        <v>49</v>
      </c>
      <c r="C20" s="47" t="s">
        <v>62</v>
      </c>
      <c r="D20" s="7">
        <f>IF(OR(VLOOKUP(C20,Assessment!$A$3:$G$27,6,0)="",VLOOKUP(C20,Assessment!$A$3:$G$27,7,0)=""),"",VLOOKUP(C20,Assessment!$A$3:$G$27,7,0)-VLOOKUP(C20,Assessment!$A$3:$G$27,6,0))</f>
        <v>0</v>
      </c>
      <c r="E20" s="45" t="str">
        <f t="shared" si="0"/>
        <v/>
      </c>
    </row>
    <row r="21" spans="1:5" ht="25.15" customHeight="1" thickBot="1" x14ac:dyDescent="0.4">
      <c r="A21" s="50" t="s">
        <v>50</v>
      </c>
      <c r="B21" s="41"/>
      <c r="C21" s="42" t="s">
        <v>36</v>
      </c>
      <c r="D21" s="7">
        <f>IF(OR(VLOOKUP(C21,Assessment!$A$3:$G$27,6,0)="",VLOOKUP(C21,Assessment!$A$3:$G$27,7,0)=""),"",VLOOKUP(C21,Assessment!$A$3:$G$27,7,0)-VLOOKUP(C21,Assessment!$A$3:$G$27,6,0))</f>
        <v>0</v>
      </c>
      <c r="E21" s="45" t="str">
        <f t="shared" si="0"/>
        <v/>
      </c>
    </row>
    <row r="22" spans="1:5" ht="25.15" customHeight="1" thickBot="1" x14ac:dyDescent="0.4">
      <c r="A22" s="50" t="s">
        <v>43</v>
      </c>
      <c r="B22" s="41" t="s">
        <v>47</v>
      </c>
      <c r="C22" s="47" t="s">
        <v>53</v>
      </c>
      <c r="D22" s="7">
        <f>IF(OR(VLOOKUP(C22,Assessment!$A$3:$G$27,6,0)="",VLOOKUP(C22,Assessment!$A$3:$G$27,7,0)=""),"",VLOOKUP(C22,Assessment!$A$3:$G$27,7,0)-VLOOKUP(C22,Assessment!$A$3:$G$27,6,0))</f>
        <v>0</v>
      </c>
      <c r="E22" s="45" t="str">
        <f t="shared" si="0"/>
        <v/>
      </c>
    </row>
    <row r="23" spans="1:5" ht="25.15" customHeight="1" thickBot="1" x14ac:dyDescent="0.4">
      <c r="A23" s="50" t="s">
        <v>50</v>
      </c>
      <c r="B23" s="41"/>
      <c r="C23" s="42" t="s">
        <v>28</v>
      </c>
      <c r="D23" s="7">
        <f>IF(OR(VLOOKUP(C23,Assessment!$A$3:$G$27,6,0)="",VLOOKUP(C23,Assessment!$A$3:$G$27,7,0)=""),"",VLOOKUP(C23,Assessment!$A$3:$G$27,7,0)-VLOOKUP(C23,Assessment!$A$3:$G$27,6,0))</f>
        <v>0</v>
      </c>
      <c r="E23" s="45" t="str">
        <f t="shared" si="0"/>
        <v/>
      </c>
    </row>
    <row r="24" spans="1:5" ht="25.15" customHeight="1" thickBot="1" x14ac:dyDescent="0.4">
      <c r="A24" s="50" t="s">
        <v>45</v>
      </c>
      <c r="B24" s="41" t="s">
        <v>46</v>
      </c>
      <c r="C24" s="47" t="s">
        <v>64</v>
      </c>
      <c r="D24" s="7">
        <f>IF(OR(VLOOKUP(C24,Assessment!$A$3:$G$27,6,0)="",VLOOKUP(C24,Assessment!$A$3:$G$27,7,0)=""),"",VLOOKUP(C24,Assessment!$A$3:$G$27,7,0)-VLOOKUP(C24,Assessment!$A$3:$G$27,6,0))</f>
        <v>0</v>
      </c>
      <c r="E24" s="45" t="str">
        <f t="shared" si="0"/>
        <v/>
      </c>
    </row>
    <row r="25" spans="1:5" ht="25.15" customHeight="1" thickBot="1" x14ac:dyDescent="0.4">
      <c r="A25" s="50" t="s">
        <v>43</v>
      </c>
      <c r="B25" s="41" t="s">
        <v>51</v>
      </c>
      <c r="C25" s="42" t="s">
        <v>30</v>
      </c>
      <c r="D25" s="7">
        <f>IF(OR(VLOOKUP(C25,Assessment!$A$3:$G$27,6,0)="",VLOOKUP(C25,Assessment!$A$3:$G$27,7,0)=""),"",VLOOKUP(C25,Assessment!$A$3:$G$27,7,0)-VLOOKUP(C25,Assessment!$A$3:$G$27,6,0))</f>
        <v>0</v>
      </c>
      <c r="E25" s="45" t="str">
        <f t="shared" si="0"/>
        <v/>
      </c>
    </row>
    <row r="26" spans="1:5" ht="25.15" customHeight="1" thickBot="1" x14ac:dyDescent="0.4">
      <c r="A26" s="50" t="s">
        <v>43</v>
      </c>
      <c r="B26" s="41" t="s">
        <v>49</v>
      </c>
      <c r="C26" s="43" t="s">
        <v>54</v>
      </c>
      <c r="D26" s="7">
        <f>IF(OR(VLOOKUP(C26,Assessment!$A$3:$G$27,6,0)="",VLOOKUP(C26,Assessment!$A$3:$G$27,7,0)=""),"",VLOOKUP(C26,Assessment!$A$3:$G$27,7,0)-VLOOKUP(C26,Assessment!$A$3:$G$27,6,0))</f>
        <v>0</v>
      </c>
      <c r="E26" s="45" t="str">
        <f t="shared" si="0"/>
        <v/>
      </c>
    </row>
    <row r="27" spans="1:5" ht="25.15" customHeight="1" thickBot="1" x14ac:dyDescent="0.4">
      <c r="A27" s="50" t="s">
        <v>50</v>
      </c>
      <c r="B27" s="41"/>
      <c r="C27" s="42" t="s">
        <v>37</v>
      </c>
      <c r="D27" s="7">
        <f>IF(OR(VLOOKUP(C27,Assessment!$A$3:$G$27,6,0)="",VLOOKUP(C27,Assessment!$A$3:$G$27,7,0)=""),"",VLOOKUP(C27,Assessment!$A$3:$G$27,7,0)-VLOOKUP(C27,Assessment!$A$3:$G$27,6,0))</f>
        <v>0</v>
      </c>
      <c r="E27" s="45" t="str">
        <f t="shared" si="0"/>
        <v/>
      </c>
    </row>
    <row r="28" spans="1:5" ht="15" thickBot="1" x14ac:dyDescent="0.4">
      <c r="A28" s="50" t="s">
        <v>50</v>
      </c>
      <c r="B28" s="41"/>
      <c r="C28" s="47" t="s">
        <v>68</v>
      </c>
      <c r="D28" s="7">
        <f>Assessment!B28 * (Assessment!D28 - Assessment!C28)</f>
        <v>0</v>
      </c>
      <c r="E28" s="45" t="str">
        <f t="shared" ref="E28:E30" si="1">IF(ISTEXT(D28)=TRUE,"Eén of meerdere niveaus zijn onbekend","")</f>
        <v/>
      </c>
    </row>
    <row r="29" spans="1:5" ht="15" thickBot="1" x14ac:dyDescent="0.4">
      <c r="A29" s="50" t="s">
        <v>45</v>
      </c>
      <c r="B29" s="41"/>
      <c r="C29" s="42" t="s">
        <v>69</v>
      </c>
      <c r="D29" s="7">
        <f>Assessment!B29 * (Assessment!D29 - Assessment!C29)</f>
        <v>0</v>
      </c>
      <c r="E29" s="45" t="str">
        <f t="shared" si="1"/>
        <v/>
      </c>
    </row>
    <row r="30" spans="1:5" x14ac:dyDescent="0.35">
      <c r="A30" s="51" t="s">
        <v>43</v>
      </c>
      <c r="B30" s="52"/>
      <c r="C30" s="53" t="s">
        <v>70</v>
      </c>
      <c r="D30" s="6">
        <f>Assessment!B30 * (Assessment!D30 - Assessment!C30)</f>
        <v>0</v>
      </c>
      <c r="E30" s="54" t="str">
        <f t="shared" si="1"/>
        <v/>
      </c>
    </row>
  </sheetData>
  <mergeCells count="4">
    <mergeCell ref="H5:K5"/>
    <mergeCell ref="H2:K2"/>
    <mergeCell ref="H3:K3"/>
    <mergeCell ref="H4:K4"/>
  </mergeCells>
  <conditionalFormatting sqref="D3:E27">
    <cfRule type="dataBar" priority="4">
      <dataBar>
        <cfvo type="min"/>
        <cfvo type="max"/>
        <color rgb="FF63C384"/>
      </dataBar>
      <extLst>
        <ext xmlns:x14="http://schemas.microsoft.com/office/spreadsheetml/2009/9/main" uri="{B025F937-C7B1-47D3-B67F-A62EFF666E3E}">
          <x14:id>{33988BFA-C9AD-4798-801A-8B38FA5D4542}</x14:id>
        </ext>
      </extLst>
    </cfRule>
  </conditionalFormatting>
  <conditionalFormatting sqref="D28:E28">
    <cfRule type="dataBar" priority="3">
      <dataBar>
        <cfvo type="min"/>
        <cfvo type="max"/>
        <color rgb="FF63C384"/>
      </dataBar>
      <extLst>
        <ext xmlns:x14="http://schemas.microsoft.com/office/spreadsheetml/2009/9/main" uri="{B025F937-C7B1-47D3-B67F-A62EFF666E3E}">
          <x14:id>{01AB6CA5-22B2-403E-9B13-7B917BEE8275}</x14:id>
        </ext>
      </extLst>
    </cfRule>
  </conditionalFormatting>
  <conditionalFormatting sqref="D29:E29">
    <cfRule type="dataBar" priority="2">
      <dataBar>
        <cfvo type="min"/>
        <cfvo type="max"/>
        <color rgb="FF63C384"/>
      </dataBar>
      <extLst>
        <ext xmlns:x14="http://schemas.microsoft.com/office/spreadsheetml/2009/9/main" uri="{B025F937-C7B1-47D3-B67F-A62EFF666E3E}">
          <x14:id>{371C3A6B-1B8B-49B0-91CE-1D499D1D4EFF}</x14:id>
        </ext>
      </extLst>
    </cfRule>
  </conditionalFormatting>
  <conditionalFormatting sqref="D30:E30">
    <cfRule type="dataBar" priority="1">
      <dataBar>
        <cfvo type="min"/>
        <cfvo type="max"/>
        <color rgb="FF63C384"/>
      </dataBar>
      <extLst>
        <ext xmlns:x14="http://schemas.microsoft.com/office/spreadsheetml/2009/9/main" uri="{B025F937-C7B1-47D3-B67F-A62EFF666E3E}">
          <x14:id>{AB8E989F-C46F-4659-88C2-118E52551D69}</x14:id>
        </ext>
      </extLst>
    </cfRule>
  </conditionalFormatting>
  <pageMargins left="0.7" right="0.7" top="0.75" bottom="0.75" header="0.3" footer="0.3"/>
  <pageSetup paperSize="9"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33988BFA-C9AD-4798-801A-8B38FA5D4542}">
            <x14:dataBar minLength="0" maxLength="100" border="1" negativeBarBorderColorSameAsPositive="0" axisPosition="middle">
              <x14:cfvo type="autoMin"/>
              <x14:cfvo type="autoMax"/>
              <x14:borderColor rgb="FF63C384"/>
              <x14:negativeFillColor rgb="FFFF0000"/>
              <x14:negativeBorderColor rgb="FFFF0000"/>
              <x14:axisColor rgb="FF000000"/>
            </x14:dataBar>
          </x14:cfRule>
          <xm:sqref>D3:E27</xm:sqref>
        </x14:conditionalFormatting>
        <x14:conditionalFormatting xmlns:xm="http://schemas.microsoft.com/office/excel/2006/main">
          <x14:cfRule type="dataBar" id="{01AB6CA5-22B2-403E-9B13-7B917BEE8275}">
            <x14:dataBar minLength="0" maxLength="100" border="1" negativeBarBorderColorSameAsPositive="0" axisPosition="middle">
              <x14:cfvo type="autoMin"/>
              <x14:cfvo type="autoMax"/>
              <x14:borderColor rgb="FF63C384"/>
              <x14:negativeFillColor rgb="FFFF0000"/>
              <x14:negativeBorderColor rgb="FFFF0000"/>
              <x14:axisColor rgb="FF000000"/>
            </x14:dataBar>
          </x14:cfRule>
          <xm:sqref>D28:E28</xm:sqref>
        </x14:conditionalFormatting>
        <x14:conditionalFormatting xmlns:xm="http://schemas.microsoft.com/office/excel/2006/main">
          <x14:cfRule type="dataBar" id="{371C3A6B-1B8B-49B0-91CE-1D499D1D4EFF}">
            <x14:dataBar minLength="0" maxLength="100" border="1" negativeBarBorderColorSameAsPositive="0" axisPosition="middle">
              <x14:cfvo type="autoMin"/>
              <x14:cfvo type="autoMax"/>
              <x14:borderColor rgb="FF63C384"/>
              <x14:negativeFillColor rgb="FFFF0000"/>
              <x14:negativeBorderColor rgb="FFFF0000"/>
              <x14:axisColor rgb="FF000000"/>
            </x14:dataBar>
          </x14:cfRule>
          <xm:sqref>D29:E29</xm:sqref>
        </x14:conditionalFormatting>
        <x14:conditionalFormatting xmlns:xm="http://schemas.microsoft.com/office/excel/2006/main">
          <x14:cfRule type="dataBar" id="{AB8E989F-C46F-4659-88C2-118E52551D69}">
            <x14:dataBar minLength="0" maxLength="100" border="1" negativeBarBorderColorSameAsPositive="0" axisPosition="middle">
              <x14:cfvo type="autoMin"/>
              <x14:cfvo type="autoMax"/>
              <x14:borderColor rgb="FF63C384"/>
              <x14:negativeFillColor rgb="FFFF0000"/>
              <x14:negativeBorderColor rgb="FFFF0000"/>
              <x14:axisColor rgb="FF000000"/>
            </x14:dataBar>
          </x14:cfRule>
          <xm:sqref>D30:E30</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C9"/>
  <sheetViews>
    <sheetView workbookViewId="0">
      <selection activeCell="A2" sqref="A2"/>
    </sheetView>
  </sheetViews>
  <sheetFormatPr defaultRowHeight="14.5" x14ac:dyDescent="0.35"/>
  <cols>
    <col min="1" max="1" width="20.26953125" bestFit="1" customWidth="1"/>
    <col min="2" max="6" width="15.7265625" customWidth="1"/>
  </cols>
  <sheetData>
    <row r="2" spans="1:3" x14ac:dyDescent="0.35">
      <c r="A2" s="2" t="s">
        <v>52</v>
      </c>
      <c r="B2" s="2"/>
      <c r="C2" s="2"/>
    </row>
    <row r="4" spans="1:3" x14ac:dyDescent="0.35">
      <c r="A4" s="3">
        <v>0</v>
      </c>
    </row>
    <row r="5" spans="1:3" x14ac:dyDescent="0.35">
      <c r="A5" s="3">
        <v>1</v>
      </c>
    </row>
    <row r="6" spans="1:3" x14ac:dyDescent="0.35">
      <c r="A6" s="3">
        <v>2</v>
      </c>
    </row>
    <row r="7" spans="1:3" x14ac:dyDescent="0.35">
      <c r="A7" s="3">
        <v>3</v>
      </c>
    </row>
    <row r="8" spans="1:3" x14ac:dyDescent="0.35">
      <c r="A8" s="3">
        <v>4</v>
      </c>
    </row>
    <row r="9" spans="1:3" x14ac:dyDescent="0.35">
      <c r="A9" s="3">
        <v>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ad2d91c-29ce-455f-8da2-dbc47f922f3f" xsi:nil="true"/>
    <lcf76f155ced4ddcb4097134ff3c332f xmlns="e35c73ec-3610-424f-ba58-2b2c5cd80b2c">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A6191768228FD49AF6B5C14862190EB" ma:contentTypeVersion="16" ma:contentTypeDescription="Een nieuw document maken." ma:contentTypeScope="" ma:versionID="d50e58ab86a094869012fe48504450a2">
  <xsd:schema xmlns:xsd="http://www.w3.org/2001/XMLSchema" xmlns:xs="http://www.w3.org/2001/XMLSchema" xmlns:p="http://schemas.microsoft.com/office/2006/metadata/properties" xmlns:ns2="e35c73ec-3610-424f-ba58-2b2c5cd80b2c" xmlns:ns3="cad2d91c-29ce-455f-8da2-dbc47f922f3f" targetNamespace="http://schemas.microsoft.com/office/2006/metadata/properties" ma:root="true" ma:fieldsID="74b65ab6d122a061b263ee1c326faa4f" ns2:_="" ns3:_="">
    <xsd:import namespace="e35c73ec-3610-424f-ba58-2b2c5cd80b2c"/>
    <xsd:import namespace="cad2d91c-29ce-455f-8da2-dbc47f922f3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lcf76f155ced4ddcb4097134ff3c332f" minOccurs="0"/>
                <xsd:element ref="ns3:TaxCatchAll"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5c73ec-3610-424f-ba58-2b2c5cd80b2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Afbeeldingtags" ma:readOnly="false" ma:fieldId="{5cf76f15-5ced-4ddc-b409-7134ff3c332f}" ma:taxonomyMulti="true" ma:sspId="247626ea-1e00-4a6e-92c0-29be4df364b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ad2d91c-29ce-455f-8da2-dbc47f922f3f"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bb21fe4f-9dc2-4fb3-b3a4-22359363404e}" ma:internalName="TaxCatchAll" ma:showField="CatchAllData" ma:web="cad2d91c-29ce-455f-8da2-dbc47f922f3f">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2523E9BB-A3CB-4CD5-A9B3-159B6F162E99}">
  <ds:schemaRefs>
    <ds:schemaRef ds:uri="http://schemas.microsoft.com/office/2006/metadata/properties"/>
    <ds:schemaRef ds:uri="http://schemas.microsoft.com/office/infopath/2007/PartnerControls"/>
    <ds:schemaRef ds:uri="cad2d91c-29ce-455f-8da2-dbc47f922f3f"/>
    <ds:schemaRef ds:uri="e35c73ec-3610-424f-ba58-2b2c5cd80b2c"/>
  </ds:schemaRefs>
</ds:datastoreItem>
</file>

<file path=customXml/itemProps2.xml><?xml version="1.0" encoding="utf-8"?>
<ds:datastoreItem xmlns:ds="http://schemas.openxmlformats.org/officeDocument/2006/customXml" ds:itemID="{9F17C650-5764-4E76-AEEC-120679C274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5c73ec-3610-424f-ba58-2b2c5cd80b2c"/>
    <ds:schemaRef ds:uri="cad2d91c-29ce-455f-8da2-dbc47f922f3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EC73EEE-0795-4B1E-9C52-30E777F98201}">
  <ds:schemaRefs>
    <ds:schemaRef ds:uri="http://schemas.microsoft.com/sharepoint/v3/contenttype/forms"/>
  </ds:schemaRefs>
</ds:datastoreItem>
</file>

<file path=customXml/itemProps4.xml><?xml version="1.0" encoding="utf-8"?>
<ds:datastoreItem xmlns:ds="http://schemas.openxmlformats.org/officeDocument/2006/customXml" ds:itemID="{6D2DE558-BBE1-4443-99E7-2D494B6D06D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5</vt:i4>
      </vt:variant>
    </vt:vector>
  </HeadingPairs>
  <TitlesOfParts>
    <vt:vector size="5" baseType="lpstr">
      <vt:lpstr>Voorblad</vt:lpstr>
      <vt:lpstr>Definities en Niveaus</vt:lpstr>
      <vt:lpstr>Assessment</vt:lpstr>
      <vt:lpstr>Resultaat</vt:lpstr>
      <vt:lpstr>Scores</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Kamal</dc:creator>
  <cp:keywords/>
  <dc:description/>
  <cp:lastModifiedBy>Wiertz, René (R.)</cp:lastModifiedBy>
  <cp:revision/>
  <dcterms:created xsi:type="dcterms:W3CDTF">2022-01-31T13:44:39Z</dcterms:created>
  <dcterms:modified xsi:type="dcterms:W3CDTF">2024-11-28T11:23:23Z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0x010100FA6191768228FD49AF6B5C14862190EB</vt:lpwstr>
  </property>
  <property fmtid="{D5CDD505-2E9C-101B-9397-08002B2CF9AE}" pid="3" name="MediaServiceImageTags">
    <vt:lpwstr/>
  </property>
</Properties>
</file>